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C053FCD-09D5-4781-B1A7-ABC725103D9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antt KW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1" i="1" l="1"/>
  <c r="J31" i="1"/>
  <c r="I31" i="1"/>
  <c r="H31" i="1"/>
  <c r="L30" i="1"/>
  <c r="J30" i="1"/>
  <c r="I30" i="1"/>
  <c r="H30" i="1"/>
  <c r="L29" i="1"/>
  <c r="J29" i="1"/>
  <c r="I29" i="1"/>
  <c r="H29" i="1"/>
  <c r="L28" i="1"/>
  <c r="J28" i="1"/>
  <c r="I28" i="1"/>
  <c r="H28" i="1"/>
  <c r="L27" i="1"/>
  <c r="J27" i="1"/>
  <c r="I27" i="1"/>
  <c r="H27" i="1"/>
  <c r="L26" i="1"/>
  <c r="J26" i="1"/>
  <c r="I26" i="1"/>
  <c r="H26" i="1"/>
  <c r="L25" i="1"/>
  <c r="J25" i="1"/>
  <c r="I25" i="1"/>
  <c r="H25" i="1"/>
  <c r="L24" i="1"/>
  <c r="J24" i="1"/>
  <c r="I24" i="1"/>
  <c r="H24" i="1"/>
  <c r="L23" i="1"/>
  <c r="J23" i="1"/>
  <c r="I23" i="1"/>
  <c r="H23" i="1"/>
  <c r="L22" i="1"/>
  <c r="J22" i="1"/>
  <c r="I22" i="1"/>
  <c r="H22" i="1"/>
  <c r="L21" i="1"/>
  <c r="J21" i="1"/>
  <c r="I21" i="1"/>
  <c r="H21" i="1"/>
  <c r="L20" i="1"/>
  <c r="J20" i="1"/>
  <c r="I20" i="1"/>
  <c r="H20" i="1"/>
  <c r="L19" i="1"/>
  <c r="J19" i="1"/>
  <c r="I19" i="1"/>
  <c r="H19" i="1"/>
  <c r="L18" i="1"/>
  <c r="J18" i="1"/>
  <c r="I18" i="1"/>
  <c r="H18" i="1"/>
  <c r="L17" i="1"/>
  <c r="J17" i="1"/>
  <c r="I17" i="1"/>
  <c r="H17" i="1"/>
  <c r="L16" i="1"/>
  <c r="J16" i="1"/>
  <c r="I16" i="1"/>
  <c r="H16" i="1"/>
  <c r="L15" i="1"/>
  <c r="J15" i="1"/>
  <c r="I15" i="1"/>
  <c r="H15" i="1"/>
  <c r="L14" i="1"/>
  <c r="J14" i="1"/>
  <c r="I14" i="1"/>
  <c r="H14" i="1"/>
  <c r="L13" i="1"/>
  <c r="J13" i="1"/>
  <c r="I13" i="1"/>
  <c r="H13" i="1"/>
  <c r="L12" i="1"/>
  <c r="J12" i="1"/>
  <c r="I12" i="1"/>
  <c r="H12" i="1"/>
  <c r="L11" i="1"/>
  <c r="J11" i="1"/>
  <c r="I11" i="1"/>
  <c r="H11" i="1"/>
  <c r="I5" i="1"/>
  <c r="I4" i="1"/>
  <c r="I6" i="1" l="1"/>
</calcChain>
</file>

<file path=xl/sharedStrings.xml><?xml version="1.0" encoding="utf-8"?>
<sst xmlns="http://schemas.openxmlformats.org/spreadsheetml/2006/main" count="100" uniqueCount="75">
  <si>
    <t>GANTT-DIAGRAMM NACH KALENDERWOCHEN (KW)</t>
  </si>
  <si>
    <t>Projekt:</t>
  </si>
  <si>
    <t>Markteinführung App FitPulse 2.0</t>
  </si>
  <si>
    <t>PROJEKTÜBERSICHT</t>
  </si>
  <si>
    <t>Projektleitung:</t>
  </si>
  <si>
    <t>Laura Hernández Castaño</t>
  </si>
  <si>
    <t>Anzahl Aufgaben</t>
  </si>
  <si>
    <t>Unternehmen:</t>
  </si>
  <si>
    <t>Nordwind Digital GmbH</t>
  </si>
  <si>
    <t>Gesamtfortschritt</t>
  </si>
  <si>
    <t>Projektstart:</t>
  </si>
  <si>
    <t>Laufende Aufgaben</t>
  </si>
  <si>
    <t>Nr.</t>
  </si>
  <si>
    <t>Phase</t>
  </si>
  <si>
    <t>Aufgabe</t>
  </si>
  <si>
    <t>Verantwortlich</t>
  </si>
  <si>
    <t>Start</t>
  </si>
  <si>
    <t>Ende</t>
  </si>
  <si>
    <t>Tage</t>
  </si>
  <si>
    <t>KW Start</t>
  </si>
  <si>
    <t>KW Ende</t>
  </si>
  <si>
    <t>Fortschritt</t>
  </si>
  <si>
    <t>Status</t>
  </si>
  <si>
    <t>1. Analyse</t>
  </si>
  <si>
    <t>Markt- und Wettbewerbsanalyse</t>
  </si>
  <si>
    <t>Marta Rieger</t>
  </si>
  <si>
    <t>Interviews mit Beta-Nutzern</t>
  </si>
  <si>
    <t>Yusuf Demir</t>
  </si>
  <si>
    <t>Definition der Anforderungen</t>
  </si>
  <si>
    <t>Laura Hernández</t>
  </si>
  <si>
    <t>2. Design</t>
  </si>
  <si>
    <t>Wireframes der Hauptbildschirme</t>
  </si>
  <si>
    <t>Ines Albrecht</t>
  </si>
  <si>
    <t>Interaktiver Prototyp in Figma</t>
  </si>
  <si>
    <t>Corporate Identity Gestaltung</t>
  </si>
  <si>
    <t>Carlos Pohl</t>
  </si>
  <si>
    <t>3. Entwicklung</t>
  </si>
  <si>
    <t>Aufbau der Infrastruktur</t>
  </si>
  <si>
    <t>Sven Kowalski</t>
  </si>
  <si>
    <t>Backend - Nutzer-API</t>
  </si>
  <si>
    <t>Backend - Trainings-Engine</t>
  </si>
  <si>
    <t>Nadia Brettschneider</t>
  </si>
  <si>
    <t>Frontend - iOS-App</t>
  </si>
  <si>
    <t>Tobias Vahl</t>
  </si>
  <si>
    <t>Frontend - Android-App</t>
  </si>
  <si>
    <t>Mireia Stein</t>
  </si>
  <si>
    <t>Zahlungsgateway-Integration</t>
  </si>
  <si>
    <t>4. Tests</t>
  </si>
  <si>
    <t>Unit- und Integrationstests</t>
  </si>
  <si>
    <t>Pia Tannenberg</t>
  </si>
  <si>
    <t>Geschlossener Beta-Test</t>
  </si>
  <si>
    <t>Externes Sicherheitsaudit</t>
  </si>
  <si>
    <t>Externer Dienstleister</t>
  </si>
  <si>
    <t>5. Marketing</t>
  </si>
  <si>
    <t>Launch-Kampagnenplan</t>
  </si>
  <si>
    <t>Produktion Werbevideos</t>
  </si>
  <si>
    <t>Vorregistrierung und Landing Page</t>
  </si>
  <si>
    <t>6. Launch</t>
  </si>
  <si>
    <t>Veröffentlichung App Store &amp; Play</t>
  </si>
  <si>
    <t>Launch-Event in Hamburg</t>
  </si>
  <si>
    <t>Post-Launch-KPI-Monitoring</t>
  </si>
  <si>
    <t>LEGENDE</t>
  </si>
  <si>
    <t>ANLEITUNG ZUR NUTZUNG</t>
  </si>
  <si>
    <t>Abgeschlossen (100 %)</t>
  </si>
  <si>
    <t>1. Bearbeiten Sie die gelb hinterlegten Zellen – nur diese sind Eingabefelder.</t>
  </si>
  <si>
    <t>In Bearbeitung (1-99 %)</t>
  </si>
  <si>
    <t>2. Tragen Sie Start, Ende und Fortschritt (%) für jede Aufgabe ein.</t>
  </si>
  <si>
    <t>Geplant</t>
  </si>
  <si>
    <t>3. Die Spalten Tage, KW Start, KW Ende und Status werden automatisch berechnet.</t>
  </si>
  <si>
    <t>Verzögert</t>
  </si>
  <si>
    <t>4. Die Gantt-Balken werden je Kalenderwoche automatisch eingefärbt.</t>
  </si>
  <si>
    <t>Aktuelle Kalenderwoche</t>
  </si>
  <si>
    <t>5. Die Spalte der aktuellen KW (HEUTE) wird automatisch gelb markiert.</t>
  </si>
  <si>
    <t>6. Neue Aufgabe einfügen: Zeile innerhalb des Datenbereichs einfügen, Formeln nach unten ziehen.</t>
  </si>
  <si>
    <t>7. Zeitraum erweitern: Letzte KW-Spalten kopieren und nach rechts ziehen.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</si>
</sst>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\.mm"/>
  </numFmts>
  <fonts count="11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b/>
      <sz val="10"/>
      <color rgb="FF1F3864"/>
      <name val="Calibri"/>
      <charset val="1"/>
    </font>
    <font>
      <sz val="10"/>
      <color rgb="FF000000"/>
      <name val="Calibri"/>
      <charset val="1"/>
    </font>
    <font>
      <b/>
      <sz val="11"/>
      <color rgb="FFFFFFFF"/>
      <name val="Calibri"/>
      <charset val="1"/>
    </font>
    <font>
      <b/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9"/>
      <color rgb="FFFFFFFF"/>
      <name val="Calibri"/>
      <charset val="1"/>
    </font>
    <font>
      <sz val="7"/>
      <color rgb="FF595959"/>
      <name val="Calibri"/>
      <charset val="1"/>
    </font>
    <font>
      <b/>
      <sz val="10"/>
      <color rgb="FF595959"/>
      <name val="Calibri"/>
      <charset val="1"/>
    </font>
    <font>
      <b/>
      <sz val="11"/>
      <color rgb="FF1F3864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2CC"/>
        <bgColor rgb="FFF2F2F2"/>
      </patternFill>
    </fill>
    <fill>
      <patternFill patternType="solid">
        <fgColor rgb="FF2E75B6"/>
        <bgColor rgb="FF0066CC"/>
      </patternFill>
    </fill>
    <fill>
      <patternFill patternType="solid">
        <fgColor rgb="FFDDEBF7"/>
        <bgColor rgb="FFE7E6E6"/>
      </patternFill>
    </fill>
    <fill>
      <patternFill patternType="solid">
        <fgColor rgb="FF548235"/>
        <bgColor rgb="FF339966"/>
      </patternFill>
    </fill>
    <fill>
      <patternFill patternType="solid">
        <fgColor rgb="FF70AD47"/>
        <bgColor rgb="FF548235"/>
      </patternFill>
    </fill>
    <fill>
      <patternFill patternType="solid">
        <fgColor rgb="FF9DC3E6"/>
        <bgColor rgb="FFBFBFBF"/>
      </patternFill>
    </fill>
    <fill>
      <patternFill patternType="solid">
        <fgColor rgb="FFC65911"/>
        <bgColor rgb="FF993300"/>
      </patternFill>
    </fill>
    <fill>
      <patternFill patternType="solid">
        <fgColor rgb="FFFFE699"/>
        <bgColor rgb="FFFFF2CC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3" fillId="3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1" fontId="5" fillId="5" borderId="0" xfId="0" applyNumberFormat="1" applyFont="1" applyFill="1" applyAlignment="1">
      <alignment horizontal="center" vertical="center"/>
    </xf>
    <xf numFmtId="9" fontId="5" fillId="5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left" vertical="center" indent="1"/>
    </xf>
    <xf numFmtId="0" fontId="7" fillId="4" borderId="3" xfId="0" applyFont="1" applyFill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164" fontId="3" fillId="3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5" fillId="3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/>
    <xf numFmtId="0" fontId="10" fillId="0" borderId="0" xfId="0" applyFont="1"/>
    <xf numFmtId="0" fontId="0" fillId="6" borderId="3" xfId="0" applyFill="1" applyBorder="1"/>
    <xf numFmtId="0" fontId="3" fillId="0" borderId="0" xfId="0" applyFont="1" applyAlignment="1">
      <alignment horizontal="left" vertical="center" indent="1"/>
    </xf>
    <xf numFmtId="0" fontId="0" fillId="7" borderId="3" xfId="0" applyFill="1" applyBorder="1"/>
    <xf numFmtId="0" fontId="0" fillId="8" borderId="3" xfId="0" applyFill="1" applyBorder="1"/>
    <xf numFmtId="0" fontId="0" fillId="9" borderId="3" xfId="0" applyFill="1" applyBorder="1"/>
    <xf numFmtId="0" fontId="0" fillId="10" borderId="3" xfId="0" applyFill="1" applyBorder="1"/>
  </cellXfs>
  <cellStyles count="1">
    <cellStyle name="Standard" xfId="0" builtinId="0"/>
  </cellStyles>
  <dxfs count="11">
    <dxf>
      <fill>
        <patternFill>
          <bgColor rgb="FF9DC3E6"/>
        </patternFill>
      </fill>
    </dxf>
    <dxf>
      <fill>
        <patternFill>
          <bgColor rgb="FFC65911"/>
        </patternFill>
      </fill>
    </dxf>
    <dxf>
      <fill>
        <patternFill>
          <bgColor rgb="FF70AD47"/>
        </patternFill>
      </fill>
    </dxf>
    <dxf>
      <fill>
        <patternFill>
          <bgColor rgb="FF548235"/>
        </patternFill>
      </fill>
    </dxf>
    <dxf>
      <fill>
        <patternFill>
          <bgColor rgb="FFFFE699"/>
        </patternFill>
      </fill>
      <border diagonalUp="0" diagonalDown="0">
        <left style="medium">
          <color rgb="FFC00000"/>
        </left>
        <right style="medium">
          <color rgb="FFC00000"/>
        </right>
        <top/>
        <bottom/>
      </border>
    </dxf>
    <dxf>
      <font>
        <b/>
        <sz val="10"/>
        <color rgb="FF595959"/>
        <name val="Calibri"/>
        <charset val="1"/>
      </font>
      <fill>
        <patternFill>
          <bgColor rgb="FFF2F2F2"/>
        </patternFill>
      </fill>
    </dxf>
    <dxf>
      <font>
        <b/>
        <sz val="10"/>
        <color rgb="FF000000"/>
        <name val="Calibri"/>
        <charset val="1"/>
      </font>
      <fill>
        <patternFill>
          <bgColor rgb="FF9DC3E6"/>
        </patternFill>
      </fill>
    </dxf>
    <dxf>
      <font>
        <b/>
        <sz val="10"/>
        <color rgb="FFFFFFFF"/>
        <name val="Calibri"/>
        <charset val="1"/>
      </font>
      <fill>
        <patternFill>
          <bgColor rgb="FFC65911"/>
        </patternFill>
      </fill>
    </dxf>
    <dxf>
      <font>
        <b/>
        <sz val="10"/>
        <color rgb="FFFFFFFF"/>
        <name val="Calibri"/>
        <charset val="1"/>
      </font>
      <fill>
        <patternFill>
          <bgColor rgb="FF70AD47"/>
        </patternFill>
      </fill>
    </dxf>
    <dxf>
      <font>
        <b/>
        <sz val="10"/>
        <color rgb="FFFFFFFF"/>
        <name val="Calibri"/>
        <charset val="1"/>
      </font>
      <fill>
        <patternFill>
          <bgColor rgb="FF548235"/>
        </patternFill>
      </fill>
    </dxf>
    <dxf>
      <fill>
        <patternFill>
          <bgColor rgb="FFF2F2F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7E6E6"/>
      <rgbColor rgb="FFFFE699"/>
      <rgbColor rgb="FF9DC3E6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C65911"/>
      <rgbColor rgb="FF595959"/>
      <rgbColor rgb="FF70AD47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41"/>
  <sheetViews>
    <sheetView showGridLines="0" tabSelected="1" zoomScaleNormal="100" workbookViewId="0">
      <pane ySplit="10" topLeftCell="A11" activePane="bottomLeft" state="frozen"/>
      <selection pane="bottomLeft" activeCell="AN18" sqref="AN18"/>
    </sheetView>
  </sheetViews>
  <sheetFormatPr baseColWidth="10" defaultColWidth="8.7109375" defaultRowHeight="15" x14ac:dyDescent="0.25"/>
  <cols>
    <col min="1" max="1" width="0.7109375" customWidth="1"/>
    <col min="2" max="2" width="5" customWidth="1"/>
    <col min="3" max="3" width="13.5703125" customWidth="1"/>
    <col min="4" max="4" width="29.140625" customWidth="1"/>
    <col min="5" max="5" width="18.85546875" customWidth="1"/>
    <col min="6" max="7" width="11" customWidth="1"/>
    <col min="8" max="8" width="4.5703125" bestFit="1" customWidth="1"/>
    <col min="9" max="10" width="8" bestFit="1" customWidth="1"/>
    <col min="11" max="11" width="9.28515625" bestFit="1" customWidth="1"/>
    <col min="12" max="12" width="12.42578125" bestFit="1" customWidth="1"/>
    <col min="13" max="38" width="4.140625" customWidth="1"/>
  </cols>
  <sheetData>
    <row r="1" spans="2:38" ht="27.75" customHeight="1" x14ac:dyDescent="0.25">
      <c r="B1" s="5" t="s">
        <v>0</v>
      </c>
      <c r="C1" s="5"/>
      <c r="D1" s="5"/>
      <c r="E1" s="5"/>
      <c r="F1" s="5"/>
    </row>
    <row r="2" spans="2:38" ht="27.75" customHeight="1" x14ac:dyDescent="0.25">
      <c r="B2" s="5"/>
      <c r="C2" s="5"/>
      <c r="D2" s="5"/>
      <c r="E2" s="5"/>
      <c r="F2" s="5"/>
    </row>
    <row r="3" spans="2:38" x14ac:dyDescent="0.25">
      <c r="C3" s="6" t="s">
        <v>1</v>
      </c>
      <c r="D3" s="7" t="s">
        <v>2</v>
      </c>
      <c r="G3" s="4" t="s">
        <v>3</v>
      </c>
      <c r="H3" s="4"/>
      <c r="I3" s="4"/>
    </row>
    <row r="4" spans="2:38" x14ac:dyDescent="0.25">
      <c r="C4" s="6" t="s">
        <v>4</v>
      </c>
      <c r="D4" s="7" t="s">
        <v>5</v>
      </c>
      <c r="G4" s="8" t="s">
        <v>6</v>
      </c>
      <c r="I4" s="9">
        <f>COUNTA(D11:D31)</f>
        <v>21</v>
      </c>
    </row>
    <row r="5" spans="2:38" x14ac:dyDescent="0.25">
      <c r="C5" s="6" t="s">
        <v>7</v>
      </c>
      <c r="D5" s="7" t="s">
        <v>8</v>
      </c>
      <c r="G5" s="8" t="s">
        <v>9</v>
      </c>
      <c r="I5" s="10">
        <f>AVERAGE(K11:K31)</f>
        <v>0.19999999999999996</v>
      </c>
    </row>
    <row r="6" spans="2:38" x14ac:dyDescent="0.25">
      <c r="C6" s="6" t="s">
        <v>10</v>
      </c>
      <c r="D6" s="11">
        <v>46174</v>
      </c>
      <c r="G6" s="8" t="s">
        <v>11</v>
      </c>
      <c r="I6" s="9">
        <f ca="1">COUNTIF(L11:L31,"In Bearbeitung")</f>
        <v>4</v>
      </c>
    </row>
    <row r="7" spans="2:38" ht="7.5" customHeight="1" x14ac:dyDescent="0.25"/>
    <row r="8" spans="2:38" ht="21.75" customHeight="1" x14ac:dyDescent="0.25">
      <c r="B8" s="3" t="s">
        <v>12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3" t="s">
        <v>21</v>
      </c>
      <c r="L8" s="3" t="s">
        <v>22</v>
      </c>
      <c r="M8" s="2">
        <v>2026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2:38" ht="19.5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2">
        <v>23</v>
      </c>
      <c r="N9" s="12">
        <v>24</v>
      </c>
      <c r="O9" s="12">
        <v>25</v>
      </c>
      <c r="P9" s="12">
        <v>26</v>
      </c>
      <c r="Q9" s="12">
        <v>27</v>
      </c>
      <c r="R9" s="12">
        <v>28</v>
      </c>
      <c r="S9" s="12">
        <v>29</v>
      </c>
      <c r="T9" s="12">
        <v>30</v>
      </c>
      <c r="U9" s="12">
        <v>31</v>
      </c>
      <c r="V9" s="12">
        <v>32</v>
      </c>
      <c r="W9" s="12">
        <v>33</v>
      </c>
      <c r="X9" s="12">
        <v>34</v>
      </c>
      <c r="Y9" s="12">
        <v>35</v>
      </c>
      <c r="Z9" s="12">
        <v>36</v>
      </c>
      <c r="AA9" s="12">
        <v>37</v>
      </c>
      <c r="AB9" s="12">
        <v>38</v>
      </c>
      <c r="AC9" s="12">
        <v>39</v>
      </c>
      <c r="AD9" s="12">
        <v>40</v>
      </c>
      <c r="AE9" s="12">
        <v>41</v>
      </c>
      <c r="AF9" s="12">
        <v>42</v>
      </c>
      <c r="AG9" s="12">
        <v>43</v>
      </c>
      <c r="AH9" s="12">
        <v>44</v>
      </c>
      <c r="AI9" s="12">
        <v>45</v>
      </c>
      <c r="AJ9" s="12">
        <v>46</v>
      </c>
      <c r="AK9" s="12">
        <v>47</v>
      </c>
      <c r="AL9" s="12">
        <v>48</v>
      </c>
    </row>
    <row r="10" spans="2:38" ht="18" customHeight="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3">
        <v>46174</v>
      </c>
      <c r="N10" s="13">
        <v>46181</v>
      </c>
      <c r="O10" s="13">
        <v>46188</v>
      </c>
      <c r="P10" s="13">
        <v>46195</v>
      </c>
      <c r="Q10" s="13">
        <v>46202</v>
      </c>
      <c r="R10" s="13">
        <v>46209</v>
      </c>
      <c r="S10" s="13">
        <v>46216</v>
      </c>
      <c r="T10" s="13">
        <v>46223</v>
      </c>
      <c r="U10" s="13">
        <v>46230</v>
      </c>
      <c r="V10" s="13">
        <v>46237</v>
      </c>
      <c r="W10" s="13">
        <v>46244</v>
      </c>
      <c r="X10" s="13">
        <v>46251</v>
      </c>
      <c r="Y10" s="13">
        <v>46258</v>
      </c>
      <c r="Z10" s="13">
        <v>46265</v>
      </c>
      <c r="AA10" s="13">
        <v>46272</v>
      </c>
      <c r="AB10" s="13">
        <v>46279</v>
      </c>
      <c r="AC10" s="13">
        <v>46286</v>
      </c>
      <c r="AD10" s="13">
        <v>46293</v>
      </c>
      <c r="AE10" s="13">
        <v>46300</v>
      </c>
      <c r="AF10" s="13">
        <v>46307</v>
      </c>
      <c r="AG10" s="13">
        <v>46314</v>
      </c>
      <c r="AH10" s="13">
        <v>46321</v>
      </c>
      <c r="AI10" s="13">
        <v>46328</v>
      </c>
      <c r="AJ10" s="13">
        <v>46335</v>
      </c>
      <c r="AK10" s="13">
        <v>46342</v>
      </c>
      <c r="AL10" s="13">
        <v>46349</v>
      </c>
    </row>
    <row r="11" spans="2:38" ht="21.75" customHeight="1" x14ac:dyDescent="0.25">
      <c r="B11" s="14">
        <v>1</v>
      </c>
      <c r="C11" s="15" t="s">
        <v>23</v>
      </c>
      <c r="D11" s="16" t="s">
        <v>24</v>
      </c>
      <c r="E11" s="17" t="s">
        <v>25</v>
      </c>
      <c r="F11" s="18">
        <v>46174</v>
      </c>
      <c r="G11" s="18">
        <v>46185</v>
      </c>
      <c r="H11" s="19">
        <f t="shared" ref="H11:H31" si="0">IF(AND(F11&lt;&gt;"",G11&lt;&gt;""),G11-F11+1,"")</f>
        <v>12</v>
      </c>
      <c r="I11" s="19">
        <f t="shared" ref="I11:I31" si="1">IF(F11&lt;&gt;"",WEEKNUM(F11,21),"")</f>
        <v>23</v>
      </c>
      <c r="J11" s="19">
        <f t="shared" ref="J11:J31" si="2">IF(G11&lt;&gt;"",WEEKNUM(G11,21),"")</f>
        <v>24</v>
      </c>
      <c r="K11" s="20">
        <v>1</v>
      </c>
      <c r="L11" s="21" t="str">
        <f t="shared" ref="L11:L31" ca="1" si="3">IF(K11&gt;=1,"Abgeschlossen",IF(AND(TODAY()&gt;G11,K11&lt;1),"Verzögert",IF(K11&gt;0,"In Bearbeitung",IF(TODAY()&lt;F11,"Geplant","Nicht begonnen"))))</f>
        <v>Abgeschlossen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</row>
    <row r="12" spans="2:38" ht="21.75" customHeight="1" x14ac:dyDescent="0.25">
      <c r="B12" s="14">
        <v>2</v>
      </c>
      <c r="C12" s="15" t="s">
        <v>23</v>
      </c>
      <c r="D12" s="16" t="s">
        <v>26</v>
      </c>
      <c r="E12" s="17" t="s">
        <v>27</v>
      </c>
      <c r="F12" s="18">
        <v>46181</v>
      </c>
      <c r="G12" s="18">
        <v>46192</v>
      </c>
      <c r="H12" s="19">
        <f t="shared" si="0"/>
        <v>12</v>
      </c>
      <c r="I12" s="19">
        <f t="shared" si="1"/>
        <v>24</v>
      </c>
      <c r="J12" s="19">
        <f t="shared" si="2"/>
        <v>25</v>
      </c>
      <c r="K12" s="20">
        <v>1</v>
      </c>
      <c r="L12" s="21" t="str">
        <f t="shared" ca="1" si="3"/>
        <v>Abgeschlossen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</row>
    <row r="13" spans="2:38" ht="21.75" customHeight="1" x14ac:dyDescent="0.25">
      <c r="B13" s="14">
        <v>3</v>
      </c>
      <c r="C13" s="15" t="s">
        <v>23</v>
      </c>
      <c r="D13" s="16" t="s">
        <v>28</v>
      </c>
      <c r="E13" s="17" t="s">
        <v>29</v>
      </c>
      <c r="F13" s="18">
        <v>46188</v>
      </c>
      <c r="G13" s="18">
        <v>46199</v>
      </c>
      <c r="H13" s="19">
        <f t="shared" si="0"/>
        <v>12</v>
      </c>
      <c r="I13" s="19">
        <f t="shared" si="1"/>
        <v>25</v>
      </c>
      <c r="J13" s="19">
        <f t="shared" si="2"/>
        <v>26</v>
      </c>
      <c r="K13" s="20">
        <v>0.9</v>
      </c>
      <c r="L13" s="21" t="str">
        <f t="shared" ca="1" si="3"/>
        <v>In Bearbeitung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2:38" ht="21.75" customHeight="1" x14ac:dyDescent="0.25">
      <c r="B14" s="14">
        <v>4</v>
      </c>
      <c r="C14" s="15" t="s">
        <v>30</v>
      </c>
      <c r="D14" s="16" t="s">
        <v>31</v>
      </c>
      <c r="E14" s="17" t="s">
        <v>32</v>
      </c>
      <c r="F14" s="18">
        <v>46195</v>
      </c>
      <c r="G14" s="18">
        <v>46213</v>
      </c>
      <c r="H14" s="19">
        <f t="shared" si="0"/>
        <v>19</v>
      </c>
      <c r="I14" s="19">
        <f t="shared" si="1"/>
        <v>26</v>
      </c>
      <c r="J14" s="19">
        <f t="shared" si="2"/>
        <v>28</v>
      </c>
      <c r="K14" s="20">
        <v>0.7</v>
      </c>
      <c r="L14" s="21" t="str">
        <f t="shared" ca="1" si="3"/>
        <v>In Bearbeitung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2:38" ht="21.75" customHeight="1" x14ac:dyDescent="0.25">
      <c r="B15" s="14">
        <v>5</v>
      </c>
      <c r="C15" s="15" t="s">
        <v>30</v>
      </c>
      <c r="D15" s="16" t="s">
        <v>33</v>
      </c>
      <c r="E15" s="17" t="s">
        <v>32</v>
      </c>
      <c r="F15" s="18">
        <v>46209</v>
      </c>
      <c r="G15" s="18">
        <v>46227</v>
      </c>
      <c r="H15" s="19">
        <f t="shared" si="0"/>
        <v>19</v>
      </c>
      <c r="I15" s="19">
        <f t="shared" si="1"/>
        <v>28</v>
      </c>
      <c r="J15" s="19">
        <f t="shared" si="2"/>
        <v>30</v>
      </c>
      <c r="K15" s="20">
        <v>0.4</v>
      </c>
      <c r="L15" s="21" t="str">
        <f t="shared" ca="1" si="3"/>
        <v>In Bearbeitung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</row>
    <row r="16" spans="2:38" ht="21.75" customHeight="1" x14ac:dyDescent="0.25">
      <c r="B16" s="14">
        <v>6</v>
      </c>
      <c r="C16" s="15" t="s">
        <v>30</v>
      </c>
      <c r="D16" s="16" t="s">
        <v>34</v>
      </c>
      <c r="E16" s="17" t="s">
        <v>35</v>
      </c>
      <c r="F16" s="18">
        <v>46216</v>
      </c>
      <c r="G16" s="18">
        <v>46234</v>
      </c>
      <c r="H16" s="19">
        <f t="shared" si="0"/>
        <v>19</v>
      </c>
      <c r="I16" s="19">
        <f t="shared" si="1"/>
        <v>29</v>
      </c>
      <c r="J16" s="19">
        <f t="shared" si="2"/>
        <v>31</v>
      </c>
      <c r="K16" s="20">
        <v>0.2</v>
      </c>
      <c r="L16" s="21" t="str">
        <f t="shared" ca="1" si="3"/>
        <v>In Bearbeitung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</row>
    <row r="17" spans="2:38" ht="21.75" customHeight="1" x14ac:dyDescent="0.25">
      <c r="B17" s="14">
        <v>7</v>
      </c>
      <c r="C17" s="15" t="s">
        <v>36</v>
      </c>
      <c r="D17" s="16" t="s">
        <v>37</v>
      </c>
      <c r="E17" s="17" t="s">
        <v>38</v>
      </c>
      <c r="F17" s="18">
        <v>46223</v>
      </c>
      <c r="G17" s="18">
        <v>46234</v>
      </c>
      <c r="H17" s="19">
        <f t="shared" si="0"/>
        <v>12</v>
      </c>
      <c r="I17" s="19">
        <f t="shared" si="1"/>
        <v>30</v>
      </c>
      <c r="J17" s="19">
        <f t="shared" si="2"/>
        <v>31</v>
      </c>
      <c r="K17" s="20">
        <v>0</v>
      </c>
      <c r="L17" s="21" t="str">
        <f t="shared" ca="1" si="3"/>
        <v>Geplant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2:38" ht="21.75" customHeight="1" x14ac:dyDescent="0.25">
      <c r="B18" s="14">
        <v>8</v>
      </c>
      <c r="C18" s="15" t="s">
        <v>36</v>
      </c>
      <c r="D18" s="16" t="s">
        <v>39</v>
      </c>
      <c r="E18" s="17" t="s">
        <v>38</v>
      </c>
      <c r="F18" s="18">
        <v>46237</v>
      </c>
      <c r="G18" s="18">
        <v>46262</v>
      </c>
      <c r="H18" s="19">
        <f t="shared" si="0"/>
        <v>26</v>
      </c>
      <c r="I18" s="19">
        <f t="shared" si="1"/>
        <v>32</v>
      </c>
      <c r="J18" s="19">
        <f t="shared" si="2"/>
        <v>35</v>
      </c>
      <c r="K18" s="20">
        <v>0</v>
      </c>
      <c r="L18" s="21" t="str">
        <f t="shared" ca="1" si="3"/>
        <v>Geplant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2:38" ht="21.75" customHeight="1" x14ac:dyDescent="0.25">
      <c r="B19" s="14">
        <v>9</v>
      </c>
      <c r="C19" s="15" t="s">
        <v>36</v>
      </c>
      <c r="D19" s="16" t="s">
        <v>40</v>
      </c>
      <c r="E19" s="17" t="s">
        <v>41</v>
      </c>
      <c r="F19" s="18">
        <v>46244</v>
      </c>
      <c r="G19" s="18">
        <v>46276</v>
      </c>
      <c r="H19" s="19">
        <f t="shared" si="0"/>
        <v>33</v>
      </c>
      <c r="I19" s="19">
        <f t="shared" si="1"/>
        <v>33</v>
      </c>
      <c r="J19" s="19">
        <f t="shared" si="2"/>
        <v>37</v>
      </c>
      <c r="K19" s="20">
        <v>0</v>
      </c>
      <c r="L19" s="21" t="str">
        <f t="shared" ca="1" si="3"/>
        <v>Geplant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2:38" ht="21.75" customHeight="1" x14ac:dyDescent="0.25">
      <c r="B20" s="14">
        <v>10</v>
      </c>
      <c r="C20" s="15" t="s">
        <v>36</v>
      </c>
      <c r="D20" s="16" t="s">
        <v>42</v>
      </c>
      <c r="E20" s="17" t="s">
        <v>43</v>
      </c>
      <c r="F20" s="18">
        <v>46251</v>
      </c>
      <c r="G20" s="18">
        <v>46297</v>
      </c>
      <c r="H20" s="19">
        <f t="shared" si="0"/>
        <v>47</v>
      </c>
      <c r="I20" s="19">
        <f t="shared" si="1"/>
        <v>34</v>
      </c>
      <c r="J20" s="19">
        <f t="shared" si="2"/>
        <v>40</v>
      </c>
      <c r="K20" s="20">
        <v>0</v>
      </c>
      <c r="L20" s="21" t="str">
        <f t="shared" ca="1" si="3"/>
        <v>Geplant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2:38" ht="21.75" customHeight="1" x14ac:dyDescent="0.25">
      <c r="B21" s="14">
        <v>11</v>
      </c>
      <c r="C21" s="15" t="s">
        <v>36</v>
      </c>
      <c r="D21" s="16" t="s">
        <v>44</v>
      </c>
      <c r="E21" s="17" t="s">
        <v>45</v>
      </c>
      <c r="F21" s="18">
        <v>46251</v>
      </c>
      <c r="G21" s="18">
        <v>46297</v>
      </c>
      <c r="H21" s="19">
        <f t="shared" si="0"/>
        <v>47</v>
      </c>
      <c r="I21" s="19">
        <f t="shared" si="1"/>
        <v>34</v>
      </c>
      <c r="J21" s="19">
        <f t="shared" si="2"/>
        <v>40</v>
      </c>
      <c r="K21" s="20">
        <v>0</v>
      </c>
      <c r="L21" s="21" t="str">
        <f t="shared" ca="1" si="3"/>
        <v>Geplant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2:38" ht="21.75" customHeight="1" x14ac:dyDescent="0.25">
      <c r="B22" s="14">
        <v>12</v>
      </c>
      <c r="C22" s="15" t="s">
        <v>36</v>
      </c>
      <c r="D22" s="16" t="s">
        <v>46</v>
      </c>
      <c r="E22" s="17" t="s">
        <v>38</v>
      </c>
      <c r="F22" s="18">
        <v>46279</v>
      </c>
      <c r="G22" s="18">
        <v>46290</v>
      </c>
      <c r="H22" s="19">
        <f t="shared" si="0"/>
        <v>12</v>
      </c>
      <c r="I22" s="19">
        <f t="shared" si="1"/>
        <v>38</v>
      </c>
      <c r="J22" s="19">
        <f t="shared" si="2"/>
        <v>39</v>
      </c>
      <c r="K22" s="20">
        <v>0</v>
      </c>
      <c r="L22" s="21" t="str">
        <f t="shared" ca="1" si="3"/>
        <v>Geplant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2:38" ht="21.75" customHeight="1" x14ac:dyDescent="0.25">
      <c r="B23" s="14">
        <v>13</v>
      </c>
      <c r="C23" s="15" t="s">
        <v>47</v>
      </c>
      <c r="D23" s="16" t="s">
        <v>48</v>
      </c>
      <c r="E23" s="17" t="s">
        <v>49</v>
      </c>
      <c r="F23" s="18">
        <v>46286</v>
      </c>
      <c r="G23" s="18">
        <v>46311</v>
      </c>
      <c r="H23" s="19">
        <f t="shared" si="0"/>
        <v>26</v>
      </c>
      <c r="I23" s="19">
        <f t="shared" si="1"/>
        <v>39</v>
      </c>
      <c r="J23" s="19">
        <f t="shared" si="2"/>
        <v>42</v>
      </c>
      <c r="K23" s="20">
        <v>0</v>
      </c>
      <c r="L23" s="21" t="str">
        <f t="shared" ca="1" si="3"/>
        <v>Geplant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2:38" ht="21.75" customHeight="1" x14ac:dyDescent="0.25">
      <c r="B24" s="14">
        <v>14</v>
      </c>
      <c r="C24" s="15" t="s">
        <v>47</v>
      </c>
      <c r="D24" s="16" t="s">
        <v>50</v>
      </c>
      <c r="E24" s="17" t="s">
        <v>27</v>
      </c>
      <c r="F24" s="18">
        <v>46300</v>
      </c>
      <c r="G24" s="18">
        <v>46318</v>
      </c>
      <c r="H24" s="19">
        <f t="shared" si="0"/>
        <v>19</v>
      </c>
      <c r="I24" s="19">
        <f t="shared" si="1"/>
        <v>41</v>
      </c>
      <c r="J24" s="19">
        <f t="shared" si="2"/>
        <v>43</v>
      </c>
      <c r="K24" s="20">
        <v>0</v>
      </c>
      <c r="L24" s="21" t="str">
        <f t="shared" ca="1" si="3"/>
        <v>Geplant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2:38" ht="21.75" customHeight="1" x14ac:dyDescent="0.25">
      <c r="B25" s="14">
        <v>15</v>
      </c>
      <c r="C25" s="15" t="s">
        <v>47</v>
      </c>
      <c r="D25" s="16" t="s">
        <v>51</v>
      </c>
      <c r="E25" s="17" t="s">
        <v>52</v>
      </c>
      <c r="F25" s="18">
        <v>46307</v>
      </c>
      <c r="G25" s="18">
        <v>46318</v>
      </c>
      <c r="H25" s="19">
        <f t="shared" si="0"/>
        <v>12</v>
      </c>
      <c r="I25" s="19">
        <f t="shared" si="1"/>
        <v>42</v>
      </c>
      <c r="J25" s="19">
        <f t="shared" si="2"/>
        <v>43</v>
      </c>
      <c r="K25" s="20">
        <v>0</v>
      </c>
      <c r="L25" s="21" t="str">
        <f t="shared" ca="1" si="3"/>
        <v>Geplant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2:38" ht="21.75" customHeight="1" x14ac:dyDescent="0.25">
      <c r="B26" s="14">
        <v>16</v>
      </c>
      <c r="C26" s="15" t="s">
        <v>53</v>
      </c>
      <c r="D26" s="16" t="s">
        <v>54</v>
      </c>
      <c r="E26" s="17" t="s">
        <v>25</v>
      </c>
      <c r="F26" s="18">
        <v>46293</v>
      </c>
      <c r="G26" s="18">
        <v>46311</v>
      </c>
      <c r="H26" s="19">
        <f t="shared" si="0"/>
        <v>19</v>
      </c>
      <c r="I26" s="19">
        <f t="shared" si="1"/>
        <v>40</v>
      </c>
      <c r="J26" s="19">
        <f t="shared" si="2"/>
        <v>42</v>
      </c>
      <c r="K26" s="20">
        <v>0</v>
      </c>
      <c r="L26" s="21" t="str">
        <f t="shared" ca="1" si="3"/>
        <v>Geplant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2:38" ht="21.75" customHeight="1" x14ac:dyDescent="0.25">
      <c r="B27" s="14">
        <v>17</v>
      </c>
      <c r="C27" s="15" t="s">
        <v>53</v>
      </c>
      <c r="D27" s="16" t="s">
        <v>55</v>
      </c>
      <c r="E27" s="17" t="s">
        <v>35</v>
      </c>
      <c r="F27" s="18">
        <v>46300</v>
      </c>
      <c r="G27" s="18">
        <v>46325</v>
      </c>
      <c r="H27" s="19">
        <f t="shared" si="0"/>
        <v>26</v>
      </c>
      <c r="I27" s="19">
        <f t="shared" si="1"/>
        <v>41</v>
      </c>
      <c r="J27" s="19">
        <f t="shared" si="2"/>
        <v>44</v>
      </c>
      <c r="K27" s="20">
        <v>0</v>
      </c>
      <c r="L27" s="21" t="str">
        <f t="shared" ca="1" si="3"/>
        <v>Geplant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2:38" ht="21.75" customHeight="1" x14ac:dyDescent="0.25">
      <c r="B28" s="14">
        <v>18</v>
      </c>
      <c r="C28" s="15" t="s">
        <v>53</v>
      </c>
      <c r="D28" s="16" t="s">
        <v>56</v>
      </c>
      <c r="E28" s="17" t="s">
        <v>32</v>
      </c>
      <c r="F28" s="18">
        <v>46307</v>
      </c>
      <c r="G28" s="18">
        <v>46332</v>
      </c>
      <c r="H28" s="19">
        <f t="shared" si="0"/>
        <v>26</v>
      </c>
      <c r="I28" s="19">
        <f t="shared" si="1"/>
        <v>42</v>
      </c>
      <c r="J28" s="19">
        <f t="shared" si="2"/>
        <v>45</v>
      </c>
      <c r="K28" s="20">
        <v>0</v>
      </c>
      <c r="L28" s="21" t="str">
        <f t="shared" ca="1" si="3"/>
        <v>Geplant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2:38" ht="21.75" customHeight="1" x14ac:dyDescent="0.25">
      <c r="B29" s="14">
        <v>19</v>
      </c>
      <c r="C29" s="15" t="s">
        <v>57</v>
      </c>
      <c r="D29" s="16" t="s">
        <v>58</v>
      </c>
      <c r="E29" s="17" t="s">
        <v>43</v>
      </c>
      <c r="F29" s="18">
        <v>46328</v>
      </c>
      <c r="G29" s="18">
        <v>46332</v>
      </c>
      <c r="H29" s="19">
        <f t="shared" si="0"/>
        <v>5</v>
      </c>
      <c r="I29" s="19">
        <f t="shared" si="1"/>
        <v>45</v>
      </c>
      <c r="J29" s="19">
        <f t="shared" si="2"/>
        <v>45</v>
      </c>
      <c r="K29" s="20">
        <v>0</v>
      </c>
      <c r="L29" s="21" t="str">
        <f t="shared" ca="1" si="3"/>
        <v>Geplant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2:38" ht="21.75" customHeight="1" x14ac:dyDescent="0.25">
      <c r="B30" s="14">
        <v>20</v>
      </c>
      <c r="C30" s="15" t="s">
        <v>57</v>
      </c>
      <c r="D30" s="16" t="s">
        <v>59</v>
      </c>
      <c r="E30" s="17" t="s">
        <v>29</v>
      </c>
      <c r="F30" s="18">
        <v>46335</v>
      </c>
      <c r="G30" s="18">
        <v>46339</v>
      </c>
      <c r="H30" s="19">
        <f t="shared" si="0"/>
        <v>5</v>
      </c>
      <c r="I30" s="19">
        <f t="shared" si="1"/>
        <v>46</v>
      </c>
      <c r="J30" s="19">
        <f t="shared" si="2"/>
        <v>46</v>
      </c>
      <c r="K30" s="20">
        <v>0</v>
      </c>
      <c r="L30" s="21" t="str">
        <f t="shared" ca="1" si="3"/>
        <v>Geplant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2:38" ht="21.75" customHeight="1" x14ac:dyDescent="0.25">
      <c r="B31" s="14">
        <v>21</v>
      </c>
      <c r="C31" s="15" t="s">
        <v>57</v>
      </c>
      <c r="D31" s="16" t="s">
        <v>60</v>
      </c>
      <c r="E31" s="17" t="s">
        <v>25</v>
      </c>
      <c r="F31" s="18">
        <v>46342</v>
      </c>
      <c r="G31" s="18">
        <v>46353</v>
      </c>
      <c r="H31" s="19">
        <f t="shared" si="0"/>
        <v>12</v>
      </c>
      <c r="I31" s="19">
        <f t="shared" si="1"/>
        <v>47</v>
      </c>
      <c r="J31" s="19">
        <f t="shared" si="2"/>
        <v>48</v>
      </c>
      <c r="K31" s="20">
        <v>0</v>
      </c>
      <c r="L31" s="21" t="str">
        <f t="shared" ca="1" si="3"/>
        <v>Geplant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4" spans="2:11" x14ac:dyDescent="0.25">
      <c r="B34" s="23" t="s">
        <v>61</v>
      </c>
      <c r="F34" s="23" t="s">
        <v>62</v>
      </c>
    </row>
    <row r="35" spans="2:11" ht="15" customHeight="1" x14ac:dyDescent="0.25">
      <c r="B35" s="24"/>
      <c r="C35" s="25" t="s">
        <v>63</v>
      </c>
      <c r="F35" s="1" t="s">
        <v>64</v>
      </c>
      <c r="G35" s="1"/>
      <c r="H35" s="1"/>
      <c r="I35" s="1"/>
      <c r="J35" s="1"/>
      <c r="K35" s="1"/>
    </row>
    <row r="36" spans="2:11" ht="15" customHeight="1" x14ac:dyDescent="0.25">
      <c r="B36" s="26"/>
      <c r="C36" s="25" t="s">
        <v>65</v>
      </c>
      <c r="F36" s="1" t="s">
        <v>66</v>
      </c>
      <c r="G36" s="1"/>
      <c r="H36" s="1"/>
      <c r="I36" s="1"/>
      <c r="J36" s="1"/>
      <c r="K36" s="1"/>
    </row>
    <row r="37" spans="2:11" ht="23.85" customHeight="1" x14ac:dyDescent="0.25">
      <c r="B37" s="27"/>
      <c r="C37" s="25" t="s">
        <v>67</v>
      </c>
      <c r="F37" s="1" t="s">
        <v>68</v>
      </c>
      <c r="G37" s="1"/>
      <c r="H37" s="1"/>
      <c r="I37" s="1"/>
      <c r="J37" s="1"/>
      <c r="K37" s="1"/>
    </row>
    <row r="38" spans="2:11" ht="15" customHeight="1" x14ac:dyDescent="0.25">
      <c r="B38" s="28"/>
      <c r="C38" s="25" t="s">
        <v>69</v>
      </c>
      <c r="F38" s="1" t="s">
        <v>70</v>
      </c>
      <c r="G38" s="1"/>
      <c r="H38" s="1"/>
      <c r="I38" s="1"/>
      <c r="J38" s="1"/>
      <c r="K38" s="1"/>
    </row>
    <row r="39" spans="2:11" ht="15" customHeight="1" x14ac:dyDescent="0.25">
      <c r="B39" s="29"/>
      <c r="C39" s="25" t="s">
        <v>71</v>
      </c>
      <c r="F39" s="1" t="s">
        <v>72</v>
      </c>
      <c r="G39" s="1"/>
      <c r="H39" s="1"/>
      <c r="I39" s="1"/>
      <c r="J39" s="1"/>
      <c r="K39" s="1"/>
    </row>
    <row r="40" spans="2:11" ht="23.85" customHeight="1" x14ac:dyDescent="0.25">
      <c r="F40" s="1" t="s">
        <v>73</v>
      </c>
      <c r="G40" s="1"/>
      <c r="H40" s="1"/>
      <c r="I40" s="1"/>
      <c r="J40" s="1"/>
      <c r="K40" s="1"/>
    </row>
    <row r="41" spans="2:11" ht="15" customHeight="1" x14ac:dyDescent="0.25">
      <c r="F41" s="1" t="s">
        <v>74</v>
      </c>
      <c r="G41" s="1"/>
      <c r="H41" s="1"/>
      <c r="I41" s="1"/>
      <c r="J41" s="1"/>
      <c r="K41" s="1"/>
    </row>
  </sheetData>
  <mergeCells count="21">
    <mergeCell ref="F41:K41"/>
    <mergeCell ref="F36:K36"/>
    <mergeCell ref="F37:K37"/>
    <mergeCell ref="F38:K38"/>
    <mergeCell ref="F39:K39"/>
    <mergeCell ref="F40:K40"/>
    <mergeCell ref="J8:J10"/>
    <mergeCell ref="K8:K10"/>
    <mergeCell ref="L8:L10"/>
    <mergeCell ref="M8:AL8"/>
    <mergeCell ref="F35:K35"/>
    <mergeCell ref="B1:F2"/>
    <mergeCell ref="G3:I3"/>
    <mergeCell ref="B8:B10"/>
    <mergeCell ref="C8:C10"/>
    <mergeCell ref="D8:D10"/>
    <mergeCell ref="E8:E10"/>
    <mergeCell ref="F8:F10"/>
    <mergeCell ref="G8:G10"/>
    <mergeCell ref="H8:H10"/>
    <mergeCell ref="I8:I10"/>
  </mergeCells>
  <conditionalFormatting sqref="B11:L31">
    <cfRule type="expression" dxfId="10" priority="12">
      <formula>ISODD(ROW())</formula>
    </cfRule>
  </conditionalFormatting>
  <conditionalFormatting sqref="L11:L31">
    <cfRule type="expression" dxfId="9" priority="7">
      <formula>$L11="Abgeschlossen"</formula>
    </cfRule>
    <cfRule type="expression" dxfId="8" priority="8">
      <formula>$L11="In Bearbeitung"</formula>
    </cfRule>
    <cfRule type="expression" dxfId="7" priority="9">
      <formula>$L11="Verzögert"</formula>
    </cfRule>
    <cfRule type="expression" dxfId="6" priority="10">
      <formula>$L11="Geplant"</formula>
    </cfRule>
    <cfRule type="expression" dxfId="5" priority="11">
      <formula>$L11="Nicht begonnen"</formula>
    </cfRule>
  </conditionalFormatting>
  <conditionalFormatting sqref="M9:AL31">
    <cfRule type="expression" dxfId="4" priority="6">
      <formula>AND(TODAY()&gt;=M$10,TODAY()&lt;=M$10+6)</formula>
    </cfRule>
  </conditionalFormatting>
  <conditionalFormatting sqref="M11:AL31">
    <cfRule type="expression" dxfId="3" priority="2">
      <formula>AND(M$10+6&gt;=$F11,M$10&lt;=$G11,$K11&gt;=1)</formula>
    </cfRule>
    <cfRule type="expression" dxfId="2" priority="3">
      <formula>AND(M$10+6&gt;=$F11,M$10&lt;=$G11,$K11&gt;0,$K11&lt;1)</formula>
    </cfRule>
    <cfRule type="expression" dxfId="1" priority="4">
      <formula>AND(M$10+6&gt;=$F11,M$10&lt;=$G11,$K11&lt;1,TODAY()&gt;$G11)</formula>
    </cfRule>
    <cfRule type="expression" dxfId="0" priority="5">
      <formula>AND(M$10+6&gt;=$F11,M$10&lt;=$G11)</formula>
    </cfRule>
  </conditionalFormatting>
  <dataValidations count="2">
    <dataValidation type="decimal" allowBlank="1" showErrorMessage="1" errorTitle="Ungültiger Wert" error="Bitte einen Prozentwert zwischen 0 % und 100 % eingeben." sqref="K11:K31" xr:uid="{00000000-0002-0000-0000-000000000000}">
      <formula1>0</formula1>
      <formula2>1</formula2>
    </dataValidation>
    <dataValidation type="date" operator="greaterThanOrEqual" allowBlank="1" showErrorMessage="1" errorTitle="Ungültiges Datum" error="Bitte ein gültiges Datum eingeben." sqref="F11:G31" xr:uid="{00000000-0002-0000-0000-000001000000}">
      <formula1>DATE(2000,1,1)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Gantt KW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2026-05-20T10:49:06Z</dcterms:created>
  <dcterms:modified xsi:type="dcterms:W3CDTF">2026-05-20T10:51:21Z</dcterms:modified>
  <dc:language>en-US</dc:language>
</cp:coreProperties>
</file>