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13_ncr:1_{A9C7D059-FCB3-41A4-9946-5BCD6EB247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agebogen" sheetId="1" r:id="rId1"/>
    <sheet name="Antworten" sheetId="2" r:id="rId2"/>
    <sheet name="Auswertung" sheetId="3" r:id="rId3"/>
    <sheet name="List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3" l="1"/>
  <c r="J34" i="3"/>
  <c r="H34" i="3"/>
  <c r="I34" i="3" s="1"/>
  <c r="K33" i="3"/>
  <c r="J33" i="3"/>
  <c r="H33" i="3"/>
  <c r="I33" i="3" s="1"/>
  <c r="E33" i="3"/>
  <c r="D33" i="3"/>
  <c r="B33" i="3"/>
  <c r="C33" i="3" s="1"/>
  <c r="J32" i="3"/>
  <c r="H32" i="3"/>
  <c r="I32" i="3" s="1"/>
  <c r="D32" i="3"/>
  <c r="B32" i="3"/>
  <c r="C32" i="3" s="1"/>
  <c r="J31" i="3"/>
  <c r="H31" i="3"/>
  <c r="I31" i="3" s="1"/>
  <c r="E31" i="3"/>
  <c r="D31" i="3"/>
  <c r="B31" i="3"/>
  <c r="C31" i="3" s="1"/>
  <c r="J30" i="3"/>
  <c r="H30" i="3"/>
  <c r="I30" i="3" s="1"/>
  <c r="D30" i="3"/>
  <c r="B30" i="3"/>
  <c r="C30" i="3" s="1"/>
  <c r="J29" i="3"/>
  <c r="H29" i="3"/>
  <c r="I29" i="3" s="1"/>
  <c r="D29" i="3"/>
  <c r="B29" i="3"/>
  <c r="C29" i="3" s="1"/>
  <c r="F24" i="3"/>
  <c r="E24" i="3"/>
  <c r="D24" i="3"/>
  <c r="C24" i="3"/>
  <c r="G24" i="3" s="1"/>
  <c r="G23" i="3"/>
  <c r="F23" i="3"/>
  <c r="E23" i="3"/>
  <c r="D23" i="3"/>
  <c r="C23" i="3"/>
  <c r="F22" i="3"/>
  <c r="E22" i="3"/>
  <c r="D22" i="3"/>
  <c r="C22" i="3"/>
  <c r="G22" i="3" s="1"/>
  <c r="F21" i="3"/>
  <c r="E21" i="3"/>
  <c r="D21" i="3"/>
  <c r="C21" i="3"/>
  <c r="G21" i="3" s="1"/>
  <c r="F20" i="3"/>
  <c r="E20" i="3"/>
  <c r="D20" i="3"/>
  <c r="C20" i="3"/>
  <c r="G20" i="3" s="1"/>
  <c r="G19" i="3"/>
  <c r="F19" i="3"/>
  <c r="E19" i="3"/>
  <c r="D19" i="3"/>
  <c r="C19" i="3"/>
  <c r="F18" i="3"/>
  <c r="E18" i="3"/>
  <c r="D18" i="3"/>
  <c r="C18" i="3"/>
  <c r="G18" i="3" s="1"/>
  <c r="F17" i="3"/>
  <c r="E17" i="3"/>
  <c r="D17" i="3"/>
  <c r="C17" i="3"/>
  <c r="G17" i="3" s="1"/>
  <c r="F16" i="3"/>
  <c r="E16" i="3"/>
  <c r="D16" i="3"/>
  <c r="C16" i="3"/>
  <c r="G16" i="3" s="1"/>
  <c r="G15" i="3"/>
  <c r="F15" i="3"/>
  <c r="E15" i="3"/>
  <c r="D15" i="3"/>
  <c r="C15" i="3"/>
  <c r="F14" i="3"/>
  <c r="E14" i="3"/>
  <c r="D14" i="3"/>
  <c r="C14" i="3"/>
  <c r="G14" i="3" s="1"/>
  <c r="F13" i="3"/>
  <c r="E13" i="3"/>
  <c r="D13" i="3"/>
  <c r="C13" i="3"/>
  <c r="G13" i="3" s="1"/>
  <c r="E5" i="3"/>
  <c r="C5" i="3"/>
  <c r="A5" i="3"/>
  <c r="AB200" i="2"/>
  <c r="AA200" i="2"/>
  <c r="Z200" i="2"/>
  <c r="AB199" i="2"/>
  <c r="AA199" i="2"/>
  <c r="Z199" i="2"/>
  <c r="AB198" i="2"/>
  <c r="AA198" i="2"/>
  <c r="Z198" i="2"/>
  <c r="AB197" i="2"/>
  <c r="AA197" i="2"/>
  <c r="Z197" i="2"/>
  <c r="AB196" i="2"/>
  <c r="AA196" i="2"/>
  <c r="Z196" i="2"/>
  <c r="AB195" i="2"/>
  <c r="AA195" i="2"/>
  <c r="Z195" i="2"/>
  <c r="AB194" i="2"/>
  <c r="AA194" i="2"/>
  <c r="Z194" i="2"/>
  <c r="AB193" i="2"/>
  <c r="AA193" i="2"/>
  <c r="Z193" i="2"/>
  <c r="AB192" i="2"/>
  <c r="AA192" i="2"/>
  <c r="Z192" i="2"/>
  <c r="AB191" i="2"/>
  <c r="AA191" i="2"/>
  <c r="Z191" i="2"/>
  <c r="AB190" i="2"/>
  <c r="AA190" i="2"/>
  <c r="Z190" i="2"/>
  <c r="AB189" i="2"/>
  <c r="AA189" i="2"/>
  <c r="Z189" i="2"/>
  <c r="AB188" i="2"/>
  <c r="AA188" i="2"/>
  <c r="Z188" i="2"/>
  <c r="AB187" i="2"/>
  <c r="AA187" i="2"/>
  <c r="Z187" i="2"/>
  <c r="AB186" i="2"/>
  <c r="AA186" i="2"/>
  <c r="Z186" i="2"/>
  <c r="AB185" i="2"/>
  <c r="AA185" i="2"/>
  <c r="Z185" i="2"/>
  <c r="AB184" i="2"/>
  <c r="AA184" i="2"/>
  <c r="Z184" i="2"/>
  <c r="AB183" i="2"/>
  <c r="AA183" i="2"/>
  <c r="Z183" i="2"/>
  <c r="AB182" i="2"/>
  <c r="AA182" i="2"/>
  <c r="Z182" i="2"/>
  <c r="AB181" i="2"/>
  <c r="AA181" i="2"/>
  <c r="Z181" i="2"/>
  <c r="AB180" i="2"/>
  <c r="AA180" i="2"/>
  <c r="Z180" i="2"/>
  <c r="AB179" i="2"/>
  <c r="AA179" i="2"/>
  <c r="Z179" i="2"/>
  <c r="AB178" i="2"/>
  <c r="AA178" i="2"/>
  <c r="Z178" i="2"/>
  <c r="AB177" i="2"/>
  <c r="AA177" i="2"/>
  <c r="Z177" i="2"/>
  <c r="AB176" i="2"/>
  <c r="AA176" i="2"/>
  <c r="Z176" i="2"/>
  <c r="AB175" i="2"/>
  <c r="AA175" i="2"/>
  <c r="Z175" i="2"/>
  <c r="AB174" i="2"/>
  <c r="AA174" i="2"/>
  <c r="Z174" i="2"/>
  <c r="AB173" i="2"/>
  <c r="AA173" i="2"/>
  <c r="Z173" i="2"/>
  <c r="AB172" i="2"/>
  <c r="AA172" i="2"/>
  <c r="Z172" i="2"/>
  <c r="AB171" i="2"/>
  <c r="AA171" i="2"/>
  <c r="Z171" i="2"/>
  <c r="AB170" i="2"/>
  <c r="AA170" i="2"/>
  <c r="Z170" i="2"/>
  <c r="AB169" i="2"/>
  <c r="AA169" i="2"/>
  <c r="Z169" i="2"/>
  <c r="AB168" i="2"/>
  <c r="AA168" i="2"/>
  <c r="Z168" i="2"/>
  <c r="AB167" i="2"/>
  <c r="AA167" i="2"/>
  <c r="Z167" i="2"/>
  <c r="AB166" i="2"/>
  <c r="AA166" i="2"/>
  <c r="Z166" i="2"/>
  <c r="AB165" i="2"/>
  <c r="AA165" i="2"/>
  <c r="Z165" i="2"/>
  <c r="AB164" i="2"/>
  <c r="AA164" i="2"/>
  <c r="Z164" i="2"/>
  <c r="AB163" i="2"/>
  <c r="AA163" i="2"/>
  <c r="Z163" i="2"/>
  <c r="AB162" i="2"/>
  <c r="AA162" i="2"/>
  <c r="Z162" i="2"/>
  <c r="AB161" i="2"/>
  <c r="AA161" i="2"/>
  <c r="Z161" i="2"/>
  <c r="AB160" i="2"/>
  <c r="AA160" i="2"/>
  <c r="Z160" i="2"/>
  <c r="AB159" i="2"/>
  <c r="AA159" i="2"/>
  <c r="Z159" i="2"/>
  <c r="AB158" i="2"/>
  <c r="AA158" i="2"/>
  <c r="Z158" i="2"/>
  <c r="AB157" i="2"/>
  <c r="AA157" i="2"/>
  <c r="Z157" i="2"/>
  <c r="AB156" i="2"/>
  <c r="AA156" i="2"/>
  <c r="Z156" i="2"/>
  <c r="AB155" i="2"/>
  <c r="AA155" i="2"/>
  <c r="Z155" i="2"/>
  <c r="AB154" i="2"/>
  <c r="AA154" i="2"/>
  <c r="Z154" i="2"/>
  <c r="AB153" i="2"/>
  <c r="AA153" i="2"/>
  <c r="Z153" i="2"/>
  <c r="AB152" i="2"/>
  <c r="AA152" i="2"/>
  <c r="Z152" i="2"/>
  <c r="AB151" i="2"/>
  <c r="AA151" i="2"/>
  <c r="Z151" i="2"/>
  <c r="AB150" i="2"/>
  <c r="AA150" i="2"/>
  <c r="Z150" i="2"/>
  <c r="AB149" i="2"/>
  <c r="AA149" i="2"/>
  <c r="Z149" i="2"/>
  <c r="AB148" i="2"/>
  <c r="AA148" i="2"/>
  <c r="Z148" i="2"/>
  <c r="AB147" i="2"/>
  <c r="AA147" i="2"/>
  <c r="Z147" i="2"/>
  <c r="AB146" i="2"/>
  <c r="AA146" i="2"/>
  <c r="Z146" i="2"/>
  <c r="AB145" i="2"/>
  <c r="AA145" i="2"/>
  <c r="Z145" i="2"/>
  <c r="AB144" i="2"/>
  <c r="AA144" i="2"/>
  <c r="Z144" i="2"/>
  <c r="AB143" i="2"/>
  <c r="AA143" i="2"/>
  <c r="Z143" i="2"/>
  <c r="AB142" i="2"/>
  <c r="AA142" i="2"/>
  <c r="Z142" i="2"/>
  <c r="AB141" i="2"/>
  <c r="AA141" i="2"/>
  <c r="Z141" i="2"/>
  <c r="AB140" i="2"/>
  <c r="AA140" i="2"/>
  <c r="Z140" i="2"/>
  <c r="AB139" i="2"/>
  <c r="AA139" i="2"/>
  <c r="Z139" i="2"/>
  <c r="AB138" i="2"/>
  <c r="AA138" i="2"/>
  <c r="Z138" i="2"/>
  <c r="AB137" i="2"/>
  <c r="AA137" i="2"/>
  <c r="Z137" i="2"/>
  <c r="AB136" i="2"/>
  <c r="AA136" i="2"/>
  <c r="Z136" i="2"/>
  <c r="AB135" i="2"/>
  <c r="AA135" i="2"/>
  <c r="Z135" i="2"/>
  <c r="AB134" i="2"/>
  <c r="AA134" i="2"/>
  <c r="Z134" i="2"/>
  <c r="AB133" i="2"/>
  <c r="AA133" i="2"/>
  <c r="Z133" i="2"/>
  <c r="AB132" i="2"/>
  <c r="AA132" i="2"/>
  <c r="Z132" i="2"/>
  <c r="AB131" i="2"/>
  <c r="AA131" i="2"/>
  <c r="Z131" i="2"/>
  <c r="AB130" i="2"/>
  <c r="AA130" i="2"/>
  <c r="Z130" i="2"/>
  <c r="AB129" i="2"/>
  <c r="AA129" i="2"/>
  <c r="Z129" i="2"/>
  <c r="AB128" i="2"/>
  <c r="AA128" i="2"/>
  <c r="Z128" i="2"/>
  <c r="AB127" i="2"/>
  <c r="AA127" i="2"/>
  <c r="Z127" i="2"/>
  <c r="AB126" i="2"/>
  <c r="AA126" i="2"/>
  <c r="Z126" i="2"/>
  <c r="AB125" i="2"/>
  <c r="AA125" i="2"/>
  <c r="Z125" i="2"/>
  <c r="AB124" i="2"/>
  <c r="AA124" i="2"/>
  <c r="Z124" i="2"/>
  <c r="AB123" i="2"/>
  <c r="AA123" i="2"/>
  <c r="Z123" i="2"/>
  <c r="AB122" i="2"/>
  <c r="AA122" i="2"/>
  <c r="Z122" i="2"/>
  <c r="AB121" i="2"/>
  <c r="AA121" i="2"/>
  <c r="Z121" i="2"/>
  <c r="AB120" i="2"/>
  <c r="AA120" i="2"/>
  <c r="Z120" i="2"/>
  <c r="AB119" i="2"/>
  <c r="AA119" i="2"/>
  <c r="Z119" i="2"/>
  <c r="AB118" i="2"/>
  <c r="AA118" i="2"/>
  <c r="Z118" i="2"/>
  <c r="AB117" i="2"/>
  <c r="AA117" i="2"/>
  <c r="Z117" i="2"/>
  <c r="AB116" i="2"/>
  <c r="AA116" i="2"/>
  <c r="Z116" i="2"/>
  <c r="AB115" i="2"/>
  <c r="AA115" i="2"/>
  <c r="Z115" i="2"/>
  <c r="AB114" i="2"/>
  <c r="AA114" i="2"/>
  <c r="Z114" i="2"/>
  <c r="AB113" i="2"/>
  <c r="AA113" i="2"/>
  <c r="Z113" i="2"/>
  <c r="AB112" i="2"/>
  <c r="AA112" i="2"/>
  <c r="Z112" i="2"/>
  <c r="AB111" i="2"/>
  <c r="AA111" i="2"/>
  <c r="Z111" i="2"/>
  <c r="AB110" i="2"/>
  <c r="AA110" i="2"/>
  <c r="Z110" i="2"/>
  <c r="AB109" i="2"/>
  <c r="AA109" i="2"/>
  <c r="Z109" i="2"/>
  <c r="AB108" i="2"/>
  <c r="AA108" i="2"/>
  <c r="Z108" i="2"/>
  <c r="AB107" i="2"/>
  <c r="AA107" i="2"/>
  <c r="Z107" i="2"/>
  <c r="AB106" i="2"/>
  <c r="AA106" i="2"/>
  <c r="Z106" i="2"/>
  <c r="AB105" i="2"/>
  <c r="AA105" i="2"/>
  <c r="Z105" i="2"/>
  <c r="AB104" i="2"/>
  <c r="AA104" i="2"/>
  <c r="Z104" i="2"/>
  <c r="AB103" i="2"/>
  <c r="AA103" i="2"/>
  <c r="Z103" i="2"/>
  <c r="AB102" i="2"/>
  <c r="AA102" i="2"/>
  <c r="Z102" i="2"/>
  <c r="AB101" i="2"/>
  <c r="AA101" i="2"/>
  <c r="Z101" i="2"/>
  <c r="AB100" i="2"/>
  <c r="AA100" i="2"/>
  <c r="Z100" i="2"/>
  <c r="AB99" i="2"/>
  <c r="AA99" i="2"/>
  <c r="Z99" i="2"/>
  <c r="AB98" i="2"/>
  <c r="AA98" i="2"/>
  <c r="Z98" i="2"/>
  <c r="AB97" i="2"/>
  <c r="AA97" i="2"/>
  <c r="Z97" i="2"/>
  <c r="AB96" i="2"/>
  <c r="AA96" i="2"/>
  <c r="Z96" i="2"/>
  <c r="AB95" i="2"/>
  <c r="AA95" i="2"/>
  <c r="Z95" i="2"/>
  <c r="AB94" i="2"/>
  <c r="AA94" i="2"/>
  <c r="Z94" i="2"/>
  <c r="AB93" i="2"/>
  <c r="AA93" i="2"/>
  <c r="Z93" i="2"/>
  <c r="AB92" i="2"/>
  <c r="AA92" i="2"/>
  <c r="Z92" i="2"/>
  <c r="AB91" i="2"/>
  <c r="AA91" i="2"/>
  <c r="Z91" i="2"/>
  <c r="AB90" i="2"/>
  <c r="AA90" i="2"/>
  <c r="Z90" i="2"/>
  <c r="AB89" i="2"/>
  <c r="AA89" i="2"/>
  <c r="Z89" i="2"/>
  <c r="AB88" i="2"/>
  <c r="AA88" i="2"/>
  <c r="Z88" i="2"/>
  <c r="AB87" i="2"/>
  <c r="AA87" i="2"/>
  <c r="Z87" i="2"/>
  <c r="AB86" i="2"/>
  <c r="AA86" i="2"/>
  <c r="Z86" i="2"/>
  <c r="AB85" i="2"/>
  <c r="AA85" i="2"/>
  <c r="Z85" i="2"/>
  <c r="AB84" i="2"/>
  <c r="AA84" i="2"/>
  <c r="Z84" i="2"/>
  <c r="AB83" i="2"/>
  <c r="AA83" i="2"/>
  <c r="Z83" i="2"/>
  <c r="AB82" i="2"/>
  <c r="AA82" i="2"/>
  <c r="Z82" i="2"/>
  <c r="AB81" i="2"/>
  <c r="AA81" i="2"/>
  <c r="Z81" i="2"/>
  <c r="AB80" i="2"/>
  <c r="AA80" i="2"/>
  <c r="Z80" i="2"/>
  <c r="AB79" i="2"/>
  <c r="AA79" i="2"/>
  <c r="Z79" i="2"/>
  <c r="AB78" i="2"/>
  <c r="AA78" i="2"/>
  <c r="Z78" i="2"/>
  <c r="AB77" i="2"/>
  <c r="AA77" i="2"/>
  <c r="Z77" i="2"/>
  <c r="AB76" i="2"/>
  <c r="AA76" i="2"/>
  <c r="Z76" i="2"/>
  <c r="AB75" i="2"/>
  <c r="AA75" i="2"/>
  <c r="Z75" i="2"/>
  <c r="AB74" i="2"/>
  <c r="AA74" i="2"/>
  <c r="Z74" i="2"/>
  <c r="AB73" i="2"/>
  <c r="AA73" i="2"/>
  <c r="Z73" i="2"/>
  <c r="AB72" i="2"/>
  <c r="AA72" i="2"/>
  <c r="Z72" i="2"/>
  <c r="AB71" i="2"/>
  <c r="AA71" i="2"/>
  <c r="Z71" i="2"/>
  <c r="AB70" i="2"/>
  <c r="AA70" i="2"/>
  <c r="Z70" i="2"/>
  <c r="AB69" i="2"/>
  <c r="AA69" i="2"/>
  <c r="Z69" i="2"/>
  <c r="AB68" i="2"/>
  <c r="AA68" i="2"/>
  <c r="Z68" i="2"/>
  <c r="AB67" i="2"/>
  <c r="AA67" i="2"/>
  <c r="Z67" i="2"/>
  <c r="AB66" i="2"/>
  <c r="AA66" i="2"/>
  <c r="Z66" i="2"/>
  <c r="AB65" i="2"/>
  <c r="AA65" i="2"/>
  <c r="Z65" i="2"/>
  <c r="AB64" i="2"/>
  <c r="AA64" i="2"/>
  <c r="Z64" i="2"/>
  <c r="AB63" i="2"/>
  <c r="AA63" i="2"/>
  <c r="Z63" i="2"/>
  <c r="AB62" i="2"/>
  <c r="AA62" i="2"/>
  <c r="Z62" i="2"/>
  <c r="AB61" i="2"/>
  <c r="AA61" i="2"/>
  <c r="Z61" i="2"/>
  <c r="AB60" i="2"/>
  <c r="AA60" i="2"/>
  <c r="Z60" i="2"/>
  <c r="AB59" i="2"/>
  <c r="AA59" i="2"/>
  <c r="Z59" i="2"/>
  <c r="AB58" i="2"/>
  <c r="AA58" i="2"/>
  <c r="Z58" i="2"/>
  <c r="AB57" i="2"/>
  <c r="AA57" i="2"/>
  <c r="Z57" i="2"/>
  <c r="AB56" i="2"/>
  <c r="AA56" i="2"/>
  <c r="Z56" i="2"/>
  <c r="AB55" i="2"/>
  <c r="AA55" i="2"/>
  <c r="Z55" i="2"/>
  <c r="AB54" i="2"/>
  <c r="AA54" i="2"/>
  <c r="Z54" i="2"/>
  <c r="AB53" i="2"/>
  <c r="AA53" i="2"/>
  <c r="Z53" i="2"/>
  <c r="AB52" i="2"/>
  <c r="AA52" i="2"/>
  <c r="Z52" i="2"/>
  <c r="AB51" i="2"/>
  <c r="AA51" i="2"/>
  <c r="Z51" i="2"/>
  <c r="AB50" i="2"/>
  <c r="AA50" i="2"/>
  <c r="Z50" i="2"/>
  <c r="AB49" i="2"/>
  <c r="AA49" i="2"/>
  <c r="Z49" i="2"/>
  <c r="AB48" i="2"/>
  <c r="AA48" i="2"/>
  <c r="Z48" i="2"/>
  <c r="AB47" i="2"/>
  <c r="AA47" i="2"/>
  <c r="Z47" i="2"/>
  <c r="AB46" i="2"/>
  <c r="AA46" i="2"/>
  <c r="Z46" i="2"/>
  <c r="AB45" i="2"/>
  <c r="AA45" i="2"/>
  <c r="Z45" i="2"/>
  <c r="AB44" i="2"/>
  <c r="AA44" i="2"/>
  <c r="Z44" i="2"/>
  <c r="AB43" i="2"/>
  <c r="AA43" i="2"/>
  <c r="Z43" i="2"/>
  <c r="AB42" i="2"/>
  <c r="AA42" i="2"/>
  <c r="Z42" i="2"/>
  <c r="AB41" i="2"/>
  <c r="AA41" i="2"/>
  <c r="Z41" i="2"/>
  <c r="AB40" i="2"/>
  <c r="AA40" i="2"/>
  <c r="Z40" i="2"/>
  <c r="AB39" i="2"/>
  <c r="AA39" i="2"/>
  <c r="Z39" i="2"/>
  <c r="AB38" i="2"/>
  <c r="AA38" i="2"/>
  <c r="Z38" i="2"/>
  <c r="AB37" i="2"/>
  <c r="AA37" i="2"/>
  <c r="Z37" i="2"/>
  <c r="AB36" i="2"/>
  <c r="AA36" i="2"/>
  <c r="Z36" i="2"/>
  <c r="AB35" i="2"/>
  <c r="AA35" i="2"/>
  <c r="Z35" i="2"/>
  <c r="AB34" i="2"/>
  <c r="AA34" i="2"/>
  <c r="Z34" i="2"/>
  <c r="AB33" i="2"/>
  <c r="AA33" i="2"/>
  <c r="Z33" i="2"/>
  <c r="AB32" i="2"/>
  <c r="AA32" i="2"/>
  <c r="Z32" i="2"/>
  <c r="AB31" i="2"/>
  <c r="AA31" i="2"/>
  <c r="Z31" i="2"/>
  <c r="AB30" i="2"/>
  <c r="AA30" i="2"/>
  <c r="Z30" i="2"/>
  <c r="AB29" i="2"/>
  <c r="AA29" i="2"/>
  <c r="Z29" i="2"/>
  <c r="AB28" i="2"/>
  <c r="AA28" i="2"/>
  <c r="Z28" i="2"/>
  <c r="AB27" i="2"/>
  <c r="AA27" i="2"/>
  <c r="Z27" i="2"/>
  <c r="AB26" i="2"/>
  <c r="AA26" i="2"/>
  <c r="Z26" i="2"/>
  <c r="AA25" i="2"/>
  <c r="Z25" i="2"/>
  <c r="AB25" i="2" s="1"/>
  <c r="AA24" i="2"/>
  <c r="Z24" i="2"/>
  <c r="AB24" i="2" s="1"/>
  <c r="AB23" i="2"/>
  <c r="AA23" i="2"/>
  <c r="Z23" i="2"/>
  <c r="AA22" i="2"/>
  <c r="Z22" i="2"/>
  <c r="AB22" i="2" s="1"/>
  <c r="AA21" i="2"/>
  <c r="Z21" i="2"/>
  <c r="AB21" i="2" s="1"/>
  <c r="AA20" i="2"/>
  <c r="Z20" i="2"/>
  <c r="AB20" i="2" s="1"/>
  <c r="AB19" i="2"/>
  <c r="AA19" i="2"/>
  <c r="Z19" i="2"/>
  <c r="AB18" i="2"/>
  <c r="AA18" i="2"/>
  <c r="Z18" i="2"/>
  <c r="AA17" i="2"/>
  <c r="Z17" i="2"/>
  <c r="AB17" i="2" s="1"/>
  <c r="AA16" i="2"/>
  <c r="Z16" i="2"/>
  <c r="AB16" i="2" s="1"/>
  <c r="AB15" i="2"/>
  <c r="AA15" i="2"/>
  <c r="Z15" i="2"/>
  <c r="AB14" i="2"/>
  <c r="AA14" i="2"/>
  <c r="Z14" i="2"/>
  <c r="AA13" i="2"/>
  <c r="Z13" i="2"/>
  <c r="AB13" i="2" s="1"/>
  <c r="AA12" i="2"/>
  <c r="Z12" i="2"/>
  <c r="AB12" i="2" s="1"/>
  <c r="AB11" i="2"/>
  <c r="AA11" i="2"/>
  <c r="Z11" i="2"/>
  <c r="AB10" i="2"/>
  <c r="AA10" i="2"/>
  <c r="K29" i="3" s="1"/>
  <c r="Z10" i="2"/>
  <c r="AA9" i="2"/>
  <c r="Z9" i="2"/>
  <c r="AB9" i="2" s="1"/>
  <c r="AA8" i="2"/>
  <c r="K31" i="3" s="1"/>
  <c r="Z8" i="2"/>
  <c r="AB8" i="2" s="1"/>
  <c r="AB7" i="2"/>
  <c r="AA7" i="2"/>
  <c r="Z7" i="2"/>
  <c r="AB6" i="2"/>
  <c r="AA6" i="2"/>
  <c r="E29" i="3" s="1"/>
  <c r="Z6" i="2"/>
  <c r="AA5" i="2"/>
  <c r="K32" i="3" s="1"/>
  <c r="Z5" i="2"/>
  <c r="AB5" i="2" s="1"/>
  <c r="AA4" i="2"/>
  <c r="Z4" i="2"/>
  <c r="B5" i="3" s="1"/>
  <c r="AB3" i="2"/>
  <c r="AA3" i="2"/>
  <c r="Z3" i="2"/>
  <c r="AA2" i="2"/>
  <c r="D5" i="3" s="1"/>
  <c r="Z2" i="2"/>
  <c r="AB2" i="2" s="1"/>
  <c r="AB4" i="2" l="1"/>
  <c r="F5" i="3" s="1"/>
  <c r="E32" i="3"/>
  <c r="E30" i="3"/>
  <c r="K30" i="3"/>
</calcChain>
</file>

<file path=xl/sharedStrings.xml><?xml version="1.0" encoding="utf-8"?>
<sst xmlns="http://schemas.openxmlformats.org/spreadsheetml/2006/main" count="544" uniqueCount="195">
  <si>
    <t>Fragebogen Kundenzufriedenheit 2026</t>
  </si>
  <si>
    <t>Generische Excel-Vorlage zur Erhebung und Auswertung von Kundenfeedback. Beispielwerte können überschrieben oder gelöscht werden.</t>
  </si>
  <si>
    <t>Unternehmen / Bereich</t>
  </si>
  <si>
    <t>Musterbereich Kundenservice</t>
  </si>
  <si>
    <t>Befragungszeitraum</t>
  </si>
  <si>
    <t>01.01.2026 – 31.12.2026</t>
  </si>
  <si>
    <t>Antwort-ID</t>
  </si>
  <si>
    <t>K-2026-001</t>
  </si>
  <si>
    <t>Kundengruppe</t>
  </si>
  <si>
    <t>Bestandskunde</t>
  </si>
  <si>
    <t>Kontaktkanal</t>
  </si>
  <si>
    <t>E-Mail</t>
  </si>
  <si>
    <t>Datum</t>
  </si>
  <si>
    <t>Hinweis</t>
  </si>
  <si>
    <t>Bitte bewerten Sie die Aussagen auf einer Skala von 1 bis 5.</t>
  </si>
  <si>
    <t>Anonym möglich</t>
  </si>
  <si>
    <t>Ja</t>
  </si>
  <si>
    <t>Bearbeitungsdauer</t>
  </si>
  <si>
    <t>ca. 3 Minuten</t>
  </si>
  <si>
    <t>Antwortskala</t>
  </si>
  <si>
    <t>1 = sehr unzufrieden</t>
  </si>
  <si>
    <t>2 = unzufrieden</t>
  </si>
  <si>
    <t>3 = neutral</t>
  </si>
  <si>
    <t>4 = zufrieden</t>
  </si>
  <si>
    <t>5 = sehr zufrieden</t>
  </si>
  <si>
    <t>Nr.</t>
  </si>
  <si>
    <t>Bereich</t>
  </si>
  <si>
    <t>Frage</t>
  </si>
  <si>
    <t>1</t>
  </si>
  <si>
    <t>2</t>
  </si>
  <si>
    <t>3</t>
  </si>
  <si>
    <t>4</t>
  </si>
  <si>
    <t>5 / Antwort</t>
  </si>
  <si>
    <t>Allgemeine Zufriedenheit</t>
  </si>
  <si>
    <t>Wie zufrieden sind Sie insgesamt mit der Leistung?</t>
  </si>
  <si>
    <t>□</t>
  </si>
  <si>
    <t>In welchem Maß wurden Ihre Erwartungen erfüllt?</t>
  </si>
  <si>
    <t>Qualität &amp; Nutzen</t>
  </si>
  <si>
    <t>Wie bewerten Sie die Qualität der gelieferten Leistung oder Lösung?</t>
  </si>
  <si>
    <t>Wie zuverlässig war die Leistung im gesamten Ablauf?</t>
  </si>
  <si>
    <t>Kommunikation</t>
  </si>
  <si>
    <t>Wie verständlich waren Informationen, Angebote oder Erklärungen?</t>
  </si>
  <si>
    <t>Wie zufrieden sind Sie mit der Reaktionszeit?</t>
  </si>
  <si>
    <t>Service</t>
  </si>
  <si>
    <t>Wie freundlich und respektvoll war der Kontakt?</t>
  </si>
  <si>
    <t>Wie kompetent wirkte die betreuende Person oder das Team?</t>
  </si>
  <si>
    <t>Prozess</t>
  </si>
  <si>
    <t>Wie einfach war es, Ihr Anliegen zu klären oder abzuwickeln?</t>
  </si>
  <si>
    <t>Wert</t>
  </si>
  <si>
    <t>Wie bewerten Sie das Verhältnis von Nutzen zu Preis bzw. Aufwand?</t>
  </si>
  <si>
    <t>Vertrauen</t>
  </si>
  <si>
    <t>Wie stark vertrauen Sie darauf, auch künftig gut betreut zu werden?</t>
  </si>
  <si>
    <t>Problembehandlung</t>
  </si>
  <si>
    <t>Falls es ein Problem gab: Wie zufrieden sind Sie mit der Lösung?</t>
  </si>
  <si>
    <t>Weiterempfehlung und Aufwand</t>
  </si>
  <si>
    <t>NPS</t>
  </si>
  <si>
    <t>Wie wahrscheinlich ist es, dass Sie uns weiterempfehlen? (0 = gar nicht, 10 = sehr wahrscheinlich)</t>
  </si>
  <si>
    <t>CES</t>
  </si>
  <si>
    <t>Wie einfach war es, Ihr Anliegen zu klären? (1 = sehr schwer, 5 = sehr einfach)</t>
  </si>
  <si>
    <t>Zukunft</t>
  </si>
  <si>
    <t>Würden Sie die Zusammenarbeit oder Nutzung fortsetzen?</t>
  </si>
  <si>
    <t>Wahrscheinlich</t>
  </si>
  <si>
    <t>Offenes Feedback</t>
  </si>
  <si>
    <t>Was war besonders positiv?</t>
  </si>
  <si>
    <t>Die schnelle Rückmeldung und die klare Erklärung waren hilfreich.</t>
  </si>
  <si>
    <t>Was sollte verbessert werden?</t>
  </si>
  <si>
    <t>Der Status der Anfrage könnte transparenter kommuniziert werden.</t>
  </si>
  <si>
    <t>Quartal</t>
  </si>
  <si>
    <t>Kanal</t>
  </si>
  <si>
    <t>Region</t>
  </si>
  <si>
    <t>Kontaktgrund</t>
  </si>
  <si>
    <t>Anfrage gelöst</t>
  </si>
  <si>
    <t>Vollständig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</si>
  <si>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</si>
  <si>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</si>
  <si>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</si>
  <si>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</si>
  <si>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</si>
  <si>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</si>
  <si>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</si>
  <si>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</si>
  <si>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</si>
  <si>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</si>
  <si>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</si>
  <si>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</si>
  <si>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Wiederbeziehung</t>
  </si>
  <si>
    <t>Kommentar</t>
  </si>
  <si>
    <t>Zufriedenheitsindex</t>
  </si>
  <si>
    <t>NPS-Gruppe</t>
  </si>
  <si>
    <t>Maßnahme erforderlich</t>
  </si>
  <si>
    <t>Q1 2026</t>
  </si>
  <si>
    <t>Neukunde</t>
  </si>
  <si>
    <t>Telefon</t>
  </si>
  <si>
    <t>Nord</t>
  </si>
  <si>
    <t>Kauf/Bestellung</t>
  </si>
  <si>
    <t>Sehr kompetenter Kontakt und angenehme Kommunikation.</t>
  </si>
  <si>
    <t>K-2026-002</t>
  </si>
  <si>
    <t>West</t>
  </si>
  <si>
    <t>Reklamation</t>
  </si>
  <si>
    <t>Die Zuständigkeit war anfangs nicht eindeutig.</t>
  </si>
  <si>
    <t>K-2026-003</t>
  </si>
  <si>
    <t>Q2 2026</t>
  </si>
  <si>
    <t>Online/überregional</t>
  </si>
  <si>
    <t>Projekt/Leistung</t>
  </si>
  <si>
    <t>Schnelle Abwicklung und hilfreiche Hinweise.</t>
  </si>
  <si>
    <t>K-2026-004</t>
  </si>
  <si>
    <t>Partner</t>
  </si>
  <si>
    <t>Persönliches Gespräch</t>
  </si>
  <si>
    <t>Allgemeine Anfrage</t>
  </si>
  <si>
    <t>Ich musste einmal nachfragen, danach lief alles gut.</t>
  </si>
  <si>
    <t>K-2026-005</t>
  </si>
  <si>
    <t>Ost</t>
  </si>
  <si>
    <t>K-2026-006</t>
  </si>
  <si>
    <t>K-2026-007</t>
  </si>
  <si>
    <t>Website/Formular</t>
  </si>
  <si>
    <t>Sehr klare Kommunikation und nachvollziehbare Schritte.</t>
  </si>
  <si>
    <t>K-2026-008</t>
  </si>
  <si>
    <t>Problem wurde gelöst, aber nicht beim ersten Kontakt.</t>
  </si>
  <si>
    <t>K-2026-009</t>
  </si>
  <si>
    <t>Mehr Transparenz zum nächsten Schritt wäre hilfreich.</t>
  </si>
  <si>
    <t>K-2026-010</t>
  </si>
  <si>
    <t>Der Ablauf war in Ordnung, die Wartezeit sollte kürzer sein.</t>
  </si>
  <si>
    <t>K-2026-011</t>
  </si>
  <si>
    <t>Sonstige</t>
  </si>
  <si>
    <t>K-2026-012</t>
  </si>
  <si>
    <t>Beratung</t>
  </si>
  <si>
    <t>K-2026-013</t>
  </si>
  <si>
    <t>Süd</t>
  </si>
  <si>
    <t>Teilweise</t>
  </si>
  <si>
    <t>K-2026-014</t>
  </si>
  <si>
    <t>Chat</t>
  </si>
  <si>
    <t>K-2026-015</t>
  </si>
  <si>
    <t>Interessent</t>
  </si>
  <si>
    <t>K-2026-016</t>
  </si>
  <si>
    <t>K-2026-017</t>
  </si>
  <si>
    <t>K-2026-018</t>
  </si>
  <si>
    <t>K-2026-019</t>
  </si>
  <si>
    <t>Support</t>
  </si>
  <si>
    <t>K-2026-020</t>
  </si>
  <si>
    <t>Die Antwort war verständlich, jedoch etwas verspätet.</t>
  </si>
  <si>
    <t>K-2026-021</t>
  </si>
  <si>
    <t>Gutes Ergebnis, Preis-Leistung wirkt fair.</t>
  </si>
  <si>
    <t>K-2026-022</t>
  </si>
  <si>
    <t>K-2026-023</t>
  </si>
  <si>
    <t>K-2026-024</t>
  </si>
  <si>
    <t>Freundliche Betreuung und schnelle Rückmeldung.</t>
  </si>
  <si>
    <t>Auswertung Kundenzufriedenheit 2026</t>
  </si>
  <si>
    <t>Automatische Übersicht auf Basis der Antworttabelle. Neue Antworten in „Antworten“ ergänzen; Kennzahlen aktualisieren sich in Excel.</t>
  </si>
  <si>
    <t>Antworten</t>
  </si>
  <si>
    <t>Ø Zufriedenheitsindex</t>
  </si>
  <si>
    <t>CSAT ≥ 4</t>
  </si>
  <si>
    <t>Ø CES</t>
  </si>
  <si>
    <t>Maßnahmenbedarf</t>
  </si>
  <si>
    <t>Interpretation</t>
  </si>
  <si>
    <t>Index ab 4,0 = stabil; unter 3,5 = prüfen</t>
  </si>
  <si>
    <t>CSAT zeigt Anteil positiver Gesamtbewertungen</t>
  </si>
  <si>
    <t>NPS: Promotoren minus Kritiker</t>
  </si>
  <si>
    <t>CES misst wahrgenommene Einfachheit</t>
  </si>
  <si>
    <t>Maßnahmenbedarf basiert auf Index, NPS, CES oder ungelöstem Anliegen</t>
  </si>
  <si>
    <t>Zielwert</t>
  </si>
  <si>
    <t>≥ 4,0</t>
  </si>
  <si>
    <t>≥ 80%</t>
  </si>
  <si>
    <t>≥ 30</t>
  </si>
  <si>
    <t>möglichst niedrig</t>
  </si>
  <si>
    <t>Auswertung nach Frage</t>
  </si>
  <si>
    <t>Ø Bewertung</t>
  </si>
  <si>
    <t>Positive Antworten</t>
  </si>
  <si>
    <t>Kritische Antworten</t>
  </si>
  <si>
    <t>n</t>
  </si>
  <si>
    <t>Priorität</t>
  </si>
  <si>
    <t>Segmentanalyse Kundengruppe</t>
  </si>
  <si>
    <t>Segmentanalyse Kanal</t>
  </si>
  <si>
    <t>Ø Index</t>
  </si>
  <si>
    <t>CSAT gesamt</t>
  </si>
  <si>
    <t>Sonstiger Kanal</t>
  </si>
  <si>
    <t>Maßnahmenlogik und nächste Schritte</t>
  </si>
  <si>
    <t>Prüfen Sie zuerst Fragen mit Priorität „Hoch“ und Segmente mit Ø Index unter 3,5.</t>
  </si>
  <si>
    <t>Lesen Sie Kommentare in der Antworttabelle, wenn „Maßnahme erforderlich“ = Ja ist.</t>
  </si>
  <si>
    <t>Passen Sie Fragen, Skala und Dropdowns im Blatt „Listen“ an Ihre eigene Befragung an.</t>
  </si>
  <si>
    <t>Konfiguration der Vorlage</t>
  </si>
  <si>
    <t>Fragenkatalog</t>
  </si>
  <si>
    <t>Antwortskala 1–5</t>
  </si>
  <si>
    <t>Dropdown-Listen</t>
  </si>
  <si>
    <t>Code</t>
  </si>
  <si>
    <t>Bedeutung</t>
  </si>
  <si>
    <t>Gelöst?</t>
  </si>
  <si>
    <t>Sehr unzufrieden / trifft gar nicht zu</t>
  </si>
  <si>
    <t>Unzufrieden / trifft eher nicht zu</t>
  </si>
  <si>
    <t>Nein</t>
  </si>
  <si>
    <t>Neutral / teils-teils</t>
  </si>
  <si>
    <t>Unklar</t>
  </si>
  <si>
    <t>Zufrieden / trifft eher zu</t>
  </si>
  <si>
    <t>Keine Angabe</t>
  </si>
  <si>
    <t>Eher nein</t>
  </si>
  <si>
    <t>Sehr zufrieden / trifft voll 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</si>
</sst>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8" x14ac:knownFonts="1">
    <font>
      <sz val="11"/>
      <name val="Carlito"/>
    </font>
    <font>
      <b/>
      <sz val="16"/>
      <color rgb="FFFFFFFF"/>
      <name val="Carlito"/>
    </font>
    <font>
      <b/>
      <sz val="11"/>
      <color rgb="FFFFFFFF"/>
      <name val="Carlito"/>
    </font>
    <font>
      <b/>
      <sz val="11"/>
      <name val="Carlito"/>
    </font>
    <font>
      <b/>
      <sz val="18"/>
      <color rgb="FFFFFFFF"/>
      <name val="Carlito"/>
    </font>
    <font>
      <i/>
      <sz val="11"/>
      <name val="Carlito"/>
    </font>
    <font>
      <b/>
      <sz val="14"/>
      <color rgb="FF1F2937"/>
      <name val="Carlito"/>
    </font>
    <font>
      <sz val="11"/>
      <name val="Carlito"/>
    </font>
  </fonts>
  <fills count="10">
    <fill>
      <patternFill patternType="none"/>
    </fill>
    <fill>
      <patternFill patternType="gray125"/>
    </fill>
    <fill>
      <patternFill patternType="solid">
        <fgColor rgb="FF1F4E5F"/>
      </patternFill>
    </fill>
    <fill>
      <patternFill patternType="solid">
        <fgColor rgb="FF0F766E"/>
      </patternFill>
    </fill>
    <fill>
      <patternFill patternType="solid">
        <fgColor rgb="FFD9EDEB"/>
      </patternFill>
    </fill>
    <fill>
      <patternFill patternType="solid">
        <fgColor rgb="FFEAF3F8"/>
      </patternFill>
    </fill>
    <fill>
      <patternFill patternType="solid">
        <fgColor rgb="FFF3F6F7"/>
      </patternFill>
    </fill>
    <fill>
      <patternFill patternType="solid">
        <fgColor rgb="FFFDECC8"/>
      </patternFill>
    </fill>
    <fill>
      <patternFill patternType="solid">
        <fgColor rgb="FFE4F3E8"/>
      </patternFill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41">
    <xf numFmtId="0" fontId="0" fillId="0" borderId="0" xfId="0"/>
    <xf numFmtId="0" fontId="3" fillId="4" borderId="0" xfId="1" applyFont="1" applyFill="1" applyAlignment="1">
      <alignment horizontal="center" wrapText="1"/>
    </xf>
    <xf numFmtId="0" fontId="0" fillId="0" borderId="0" xfId="1" applyFont="1" applyAlignment="1">
      <alignment wrapText="1"/>
    </xf>
    <xf numFmtId="0" fontId="0" fillId="0" borderId="0" xfId="1" applyFont="1" applyAlignment="1">
      <alignment vertical="top" wrapText="1"/>
    </xf>
    <xf numFmtId="0" fontId="3" fillId="4" borderId="0" xfId="1" applyFont="1" applyFill="1" applyAlignment="1">
      <alignment horizontal="center"/>
    </xf>
    <xf numFmtId="0" fontId="0" fillId="6" borderId="0" xfId="1" applyFont="1" applyFill="1" applyAlignment="1">
      <alignment vertical="center" wrapText="1"/>
    </xf>
    <xf numFmtId="0" fontId="3" fillId="6" borderId="0" xfId="1" applyFont="1" applyFill="1" applyAlignment="1">
      <alignment vertical="center" wrapText="1"/>
    </xf>
    <xf numFmtId="164" fontId="0" fillId="6" borderId="0" xfId="1" applyNumberFormat="1" applyFont="1" applyFill="1" applyAlignment="1">
      <alignment vertical="center" wrapText="1"/>
    </xf>
    <xf numFmtId="0" fontId="2" fillId="3" borderId="0" xfId="1" applyFont="1" applyFill="1" applyAlignment="1">
      <alignment horizontal="center" wrapText="1"/>
    </xf>
    <xf numFmtId="0" fontId="2" fillId="3" borderId="0" xfId="1" applyFont="1" applyFill="1" applyAlignment="1">
      <alignment horizontal="center" vertical="center" wrapText="1"/>
    </xf>
    <xf numFmtId="0" fontId="0" fillId="0" borderId="0" xfId="1" applyFont="1" applyAlignment="1">
      <alignment horizontal="center" vertical="top" wrapText="1"/>
    </xf>
    <xf numFmtId="0" fontId="0" fillId="8" borderId="0" xfId="1" applyFont="1" applyFill="1" applyAlignment="1">
      <alignment horizontal="center" vertical="top" wrapText="1"/>
    </xf>
    <xf numFmtId="0" fontId="0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0" fillId="8" borderId="0" xfId="1" applyFont="1" applyFill="1" applyAlignment="1">
      <alignment horizontal="center" vertical="center" wrapText="1"/>
    </xf>
    <xf numFmtId="0" fontId="3" fillId="6" borderId="0" xfId="1" applyFont="1" applyFill="1" applyAlignment="1">
      <alignment vertical="top" wrapText="1"/>
    </xf>
    <xf numFmtId="0" fontId="2" fillId="2" borderId="0" xfId="1" applyFont="1" applyFill="1" applyAlignment="1">
      <alignment horizontal="center" vertical="center" wrapText="1"/>
    </xf>
    <xf numFmtId="164" fontId="0" fillId="0" borderId="0" xfId="1" applyNumberFormat="1" applyFont="1" applyAlignment="1">
      <alignment vertical="top" wrapText="1"/>
    </xf>
    <xf numFmtId="165" fontId="0" fillId="0" borderId="0" xfId="1" applyNumberFormat="1" applyFont="1" applyAlignment="1">
      <alignment vertical="top" wrapText="1"/>
    </xf>
    <xf numFmtId="0" fontId="6" fillId="9" borderId="0" xfId="1" applyFont="1" applyFill="1" applyAlignment="1">
      <alignment horizontal="center"/>
    </xf>
    <xf numFmtId="165" fontId="6" fillId="9" borderId="0" xfId="1" applyNumberFormat="1" applyFont="1" applyFill="1" applyAlignment="1">
      <alignment horizontal="center"/>
    </xf>
    <xf numFmtId="9" fontId="6" fillId="9" borderId="0" xfId="1" applyNumberFormat="1" applyFont="1" applyFill="1" applyAlignment="1">
      <alignment horizontal="center"/>
    </xf>
    <xf numFmtId="1" fontId="6" fillId="9" borderId="0" xfId="1" applyNumberFormat="1" applyFont="1" applyFill="1" applyAlignment="1">
      <alignment horizontal="center"/>
    </xf>
    <xf numFmtId="0" fontId="0" fillId="6" borderId="0" xfId="1" applyFont="1" applyFill="1" applyAlignment="1">
      <alignment vertical="top" wrapText="1"/>
    </xf>
    <xf numFmtId="0" fontId="2" fillId="3" borderId="0" xfId="1" applyFont="1" applyFill="1" applyAlignment="1">
      <alignment horizontal="center" vertical="top" wrapText="1"/>
    </xf>
    <xf numFmtId="9" fontId="0" fillId="0" borderId="0" xfId="1" applyNumberFormat="1" applyFont="1" applyAlignment="1">
      <alignment vertical="top" wrapText="1"/>
    </xf>
    <xf numFmtId="165" fontId="0" fillId="0" borderId="0" xfId="1" applyNumberFormat="1" applyFont="1"/>
    <xf numFmtId="9" fontId="0" fillId="0" borderId="0" xfId="1" applyNumberFormat="1" applyFont="1"/>
    <xf numFmtId="1" fontId="0" fillId="0" borderId="0" xfId="1" applyNumberFormat="1" applyFont="1"/>
    <xf numFmtId="0" fontId="3" fillId="6" borderId="0" xfId="1" applyFont="1" applyFill="1" applyAlignment="1">
      <alignment horizontal="center" vertical="top" wrapText="1"/>
    </xf>
    <xf numFmtId="0" fontId="4" fillId="2" borderId="0" xfId="1" applyFont="1" applyFill="1" applyAlignment="1">
      <alignment horizontal="center" vertical="center"/>
    </xf>
    <xf numFmtId="0" fontId="5" fillId="5" borderId="0" xfId="1" applyFont="1" applyFill="1" applyAlignment="1">
      <alignment horizontal="center" wrapText="1"/>
    </xf>
    <xf numFmtId="0" fontId="2" fillId="3" borderId="0" xfId="1" applyFont="1" applyFill="1" applyAlignment="1">
      <alignment horizontal="center"/>
    </xf>
    <xf numFmtId="0" fontId="3" fillId="6" borderId="0" xfId="1" applyFont="1" applyFill="1" applyAlignment="1">
      <alignment vertical="top" wrapText="1"/>
    </xf>
    <xf numFmtId="0" fontId="0" fillId="0" borderId="0" xfId="1" applyFont="1" applyAlignment="1">
      <alignment vertical="top" wrapText="1"/>
    </xf>
    <xf numFmtId="0" fontId="2" fillId="2" borderId="0" xfId="1" applyFont="1" applyFill="1" applyAlignment="1">
      <alignment horizontal="center"/>
    </xf>
    <xf numFmtId="0" fontId="1" fillId="2" borderId="0" xfId="1" applyFont="1" applyFill="1" applyAlignment="1">
      <alignment horizontal="center" vertical="center"/>
    </xf>
    <xf numFmtId="0" fontId="3" fillId="7" borderId="0" xfId="1" applyFont="1" applyFill="1" applyAlignment="1">
      <alignment horizontal="center" vertical="center" wrapText="1"/>
    </xf>
    <xf numFmtId="0" fontId="3" fillId="7" borderId="0" xfId="1" applyFont="1" applyFill="1" applyAlignment="1">
      <alignment horizontal="center" vertical="center" wrapText="1"/>
    </xf>
    <xf numFmtId="0" fontId="3" fillId="6" borderId="0" xfId="1" applyFont="1" applyFill="1" applyAlignment="1">
      <alignment horizontal="left" vertical="center" wrapText="1"/>
    </xf>
    <xf numFmtId="0" fontId="0" fillId="6" borderId="0" xfId="1" applyFont="1" applyFill="1" applyAlignment="1">
      <alignment horizontal="center" vertical="center" wrapText="1"/>
    </xf>
  </cellXfs>
  <cellStyles count="2">
    <cellStyle name="Normal" xfId="1" xr:uid="{00000000-0005-0000-0000-000000000000}"/>
    <cellStyle name="Standard" xfId="0" builtinId="0"/>
  </cellStyles>
  <dxfs count="3">
    <dxf>
      <font>
        <b/>
      </font>
      <fill>
        <patternFill patternType="solid">
          <bgColor rgb="FFFDECC8"/>
        </patternFill>
      </fill>
    </dxf>
    <dxf>
      <font>
        <b/>
        <color rgb="FF9C0006"/>
      </font>
      <fill>
        <patternFill patternType="solid">
          <bgColor rgb="FFFCE4E4"/>
        </patternFill>
      </fill>
    </dxf>
    <dxf>
      <font>
        <b/>
        <color rgb="FF9C0006"/>
      </font>
      <fill>
        <patternFill patternType="solid">
          <bgColor rgb="FFFCE4E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ntwortenTabelle" displayName="AntwortenTabelle" ref="A1:AB200">
  <tableColumns count="28">
    <tableColumn id="1" xr3:uid="{00000000-0010-0000-0000-000001000000}" name="Antwort-ID"/>
    <tableColumn id="2" xr3:uid="{00000000-0010-0000-0000-000002000000}" name="Datum"/>
    <tableColumn id="3" xr3:uid="{00000000-0010-0000-0000-000003000000}" name="Quartal"/>
    <tableColumn id="4" xr3:uid="{00000000-0010-0000-0000-000004000000}" name="Kundengruppe"/>
    <tableColumn id="5" xr3:uid="{00000000-0010-0000-0000-000005000000}" name="Kanal"/>
    <tableColumn id="6" xr3:uid="{00000000-0010-0000-0000-000006000000}" name="Region"/>
    <tableColumn id="7" xr3:uid="{00000000-0010-0000-0000-000007000000}" name="Kontaktgrund"/>
    <tableColumn id="8" xr3:uid="{00000000-0010-0000-0000-000008000000}" name="Anfrage gelöst"/>
    <tableColumn id="9" xr3:uid="{00000000-0010-0000-0000-000009000000}" name="Vollständig"/>
    <tableColumn id="10" xr3:uid="{00000000-0010-0000-0000-00000A000000}" name="Q1"/>
    <tableColumn id="11" xr3:uid="{00000000-0010-0000-0000-00000B000000}" name="Q2"/>
    <tableColumn id="12" xr3:uid="{00000000-0010-0000-0000-00000C000000}" name="Q3"/>
    <tableColumn id="13" xr3:uid="{00000000-0010-0000-0000-00000D000000}" name="Q4"/>
    <tableColumn id="14" xr3:uid="{00000000-0010-0000-0000-00000E000000}" name="Q5"/>
    <tableColumn id="15" xr3:uid="{00000000-0010-0000-0000-00000F000000}" name="Q6"/>
    <tableColumn id="16" xr3:uid="{00000000-0010-0000-0000-000010000000}" name="Q7"/>
    <tableColumn id="17" xr3:uid="{00000000-0010-0000-0000-000011000000}" name="Q8"/>
    <tableColumn id="18" xr3:uid="{00000000-0010-0000-0000-000012000000}" name="Q9"/>
    <tableColumn id="19" xr3:uid="{00000000-0010-0000-0000-000013000000}" name="Q10"/>
    <tableColumn id="20" xr3:uid="{00000000-0010-0000-0000-000014000000}" name="Q11"/>
    <tableColumn id="21" xr3:uid="{00000000-0010-0000-0000-000015000000}" name="Q12"/>
    <tableColumn id="22" xr3:uid="{00000000-0010-0000-0000-000016000000}" name="NPS"/>
    <tableColumn id="23" xr3:uid="{00000000-0010-0000-0000-000017000000}" name="CES"/>
    <tableColumn id="24" xr3:uid="{00000000-0010-0000-0000-000018000000}" name="Wiederbeziehung"/>
    <tableColumn id="25" xr3:uid="{00000000-0010-0000-0000-000019000000}" name="Kommentar"/>
    <tableColumn id="26" xr3:uid="{00000000-0010-0000-0000-00001A000000}" name="Zufriedenheitsindex"/>
    <tableColumn id="27" xr3:uid="{00000000-0010-0000-0000-00001B000000}" name="NPS-Gruppe"/>
    <tableColumn id="28" xr3:uid="{00000000-0010-0000-0000-00001C000000}" name="Maßnahme erforderlich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workbookViewId="0">
      <selection activeCell="J10" sqref="J10"/>
    </sheetView>
  </sheetViews>
  <sheetFormatPr baseColWidth="10" defaultColWidth="9" defaultRowHeight="15" x14ac:dyDescent="0.25"/>
  <cols>
    <col min="1" max="1" width="9" customWidth="1"/>
    <col min="2" max="2" width="19.625" customWidth="1"/>
    <col min="3" max="3" width="53.375" bestFit="1" customWidth="1"/>
    <col min="4" max="4" width="9.25" customWidth="1"/>
    <col min="5" max="6" width="7" customWidth="1"/>
    <col min="7" max="7" width="9.25" customWidth="1"/>
    <col min="8" max="8" width="11.375" customWidth="1"/>
  </cols>
  <sheetData>
    <row r="1" spans="1:8" ht="32.1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</row>
    <row r="2" spans="1:8" ht="24" customHeight="1" x14ac:dyDescent="0.25">
      <c r="A2" s="31" t="s">
        <v>1</v>
      </c>
      <c r="B2" s="31"/>
      <c r="C2" s="31"/>
      <c r="D2" s="31"/>
      <c r="E2" s="31"/>
      <c r="F2" s="31"/>
      <c r="G2" s="31"/>
      <c r="H2" s="31"/>
    </row>
    <row r="4" spans="1:8" ht="60" customHeight="1" x14ac:dyDescent="0.25">
      <c r="A4" s="39" t="s">
        <v>2</v>
      </c>
      <c r="B4" s="39"/>
      <c r="C4" s="5" t="s">
        <v>3</v>
      </c>
      <c r="D4" s="6" t="s">
        <v>4</v>
      </c>
      <c r="E4" s="40" t="s">
        <v>5</v>
      </c>
      <c r="F4" s="40"/>
      <c r="G4" s="6" t="s">
        <v>6</v>
      </c>
      <c r="H4" s="5" t="s">
        <v>7</v>
      </c>
    </row>
    <row r="5" spans="1:8" ht="30" customHeight="1" x14ac:dyDescent="0.25">
      <c r="A5" s="39" t="s">
        <v>8</v>
      </c>
      <c r="B5" s="39"/>
      <c r="C5" s="5" t="s">
        <v>9</v>
      </c>
      <c r="D5" s="39" t="s">
        <v>10</v>
      </c>
      <c r="E5" s="39"/>
      <c r="F5" s="5" t="s">
        <v>11</v>
      </c>
      <c r="G5" s="6" t="s">
        <v>12</v>
      </c>
      <c r="H5" s="7">
        <v>46099</v>
      </c>
    </row>
    <row r="6" spans="1:8" ht="30" x14ac:dyDescent="0.25">
      <c r="A6" s="39" t="s">
        <v>13</v>
      </c>
      <c r="B6" s="39"/>
      <c r="C6" s="5" t="s">
        <v>14</v>
      </c>
      <c r="D6" s="39" t="s">
        <v>15</v>
      </c>
      <c r="E6" s="39"/>
      <c r="F6" s="5" t="s">
        <v>16</v>
      </c>
      <c r="G6" s="6" t="s">
        <v>17</v>
      </c>
      <c r="H6" s="5" t="s">
        <v>18</v>
      </c>
    </row>
    <row r="8" spans="1:8" ht="30" x14ac:dyDescent="0.25">
      <c r="A8" s="37" t="s">
        <v>19</v>
      </c>
      <c r="B8" s="37" t="s">
        <v>20</v>
      </c>
      <c r="C8" s="37" t="s">
        <v>21</v>
      </c>
      <c r="D8" s="38" t="s">
        <v>22</v>
      </c>
      <c r="E8" s="38"/>
      <c r="F8" s="38" t="s">
        <v>23</v>
      </c>
      <c r="G8" s="38"/>
      <c r="H8" s="37" t="s">
        <v>24</v>
      </c>
    </row>
    <row r="10" spans="1:8" ht="27.95" customHeight="1" x14ac:dyDescent="0.25">
      <c r="A10" s="9" t="s">
        <v>25</v>
      </c>
      <c r="B10" s="9" t="s">
        <v>26</v>
      </c>
      <c r="C10" s="9" t="s">
        <v>27</v>
      </c>
      <c r="D10" s="9" t="s">
        <v>28</v>
      </c>
      <c r="E10" s="9" t="s">
        <v>29</v>
      </c>
      <c r="F10" s="9" t="s">
        <v>30</v>
      </c>
      <c r="G10" s="9" t="s">
        <v>31</v>
      </c>
      <c r="H10" s="9" t="s">
        <v>32</v>
      </c>
    </row>
    <row r="11" spans="1:8" x14ac:dyDescent="0.25">
      <c r="A11" s="10">
        <v>1</v>
      </c>
      <c r="B11" s="3" t="s">
        <v>33</v>
      </c>
      <c r="C11" s="3" t="s">
        <v>34</v>
      </c>
      <c r="D11" s="10" t="s">
        <v>35</v>
      </c>
      <c r="E11" s="10" t="s">
        <v>35</v>
      </c>
      <c r="F11" s="10" t="s">
        <v>35</v>
      </c>
      <c r="G11" s="10" t="s">
        <v>35</v>
      </c>
      <c r="H11" s="11">
        <v>4</v>
      </c>
    </row>
    <row r="12" spans="1:8" x14ac:dyDescent="0.25">
      <c r="A12" s="10">
        <v>2</v>
      </c>
      <c r="B12" s="3" t="s">
        <v>33</v>
      </c>
      <c r="C12" s="3" t="s">
        <v>36</v>
      </c>
      <c r="D12" s="10" t="s">
        <v>35</v>
      </c>
      <c r="E12" s="10" t="s">
        <v>35</v>
      </c>
      <c r="F12" s="10" t="s">
        <v>35</v>
      </c>
      <c r="G12" s="10" t="s">
        <v>35</v>
      </c>
      <c r="H12" s="11">
        <v>5</v>
      </c>
    </row>
    <row r="13" spans="1:8" x14ac:dyDescent="0.25">
      <c r="A13" s="10">
        <v>3</v>
      </c>
      <c r="B13" s="3" t="s">
        <v>37</v>
      </c>
      <c r="C13" s="3" t="s">
        <v>38</v>
      </c>
      <c r="D13" s="10" t="s">
        <v>35</v>
      </c>
      <c r="E13" s="10" t="s">
        <v>35</v>
      </c>
      <c r="F13" s="10" t="s">
        <v>35</v>
      </c>
      <c r="G13" s="10" t="s">
        <v>35</v>
      </c>
      <c r="H13" s="11">
        <v>4</v>
      </c>
    </row>
    <row r="14" spans="1:8" x14ac:dyDescent="0.25">
      <c r="A14" s="10">
        <v>4</v>
      </c>
      <c r="B14" s="3" t="s">
        <v>37</v>
      </c>
      <c r="C14" s="3" t="s">
        <v>39</v>
      </c>
      <c r="D14" s="10" t="s">
        <v>35</v>
      </c>
      <c r="E14" s="10" t="s">
        <v>35</v>
      </c>
      <c r="F14" s="10" t="s">
        <v>35</v>
      </c>
      <c r="G14" s="10" t="s">
        <v>35</v>
      </c>
      <c r="H14" s="11">
        <v>4</v>
      </c>
    </row>
    <row r="15" spans="1:8" x14ac:dyDescent="0.25">
      <c r="A15" s="10">
        <v>5</v>
      </c>
      <c r="B15" s="3" t="s">
        <v>40</v>
      </c>
      <c r="C15" s="3" t="s">
        <v>41</v>
      </c>
      <c r="D15" s="10" t="s">
        <v>35</v>
      </c>
      <c r="E15" s="10" t="s">
        <v>35</v>
      </c>
      <c r="F15" s="10" t="s">
        <v>35</v>
      </c>
      <c r="G15" s="10" t="s">
        <v>35</v>
      </c>
      <c r="H15" s="11">
        <v>3</v>
      </c>
    </row>
    <row r="16" spans="1:8" x14ac:dyDescent="0.25">
      <c r="A16" s="10">
        <v>6</v>
      </c>
      <c r="B16" s="3" t="s">
        <v>40</v>
      </c>
      <c r="C16" s="3" t="s">
        <v>42</v>
      </c>
      <c r="D16" s="10" t="s">
        <v>35</v>
      </c>
      <c r="E16" s="10" t="s">
        <v>35</v>
      </c>
      <c r="F16" s="10" t="s">
        <v>35</v>
      </c>
      <c r="G16" s="10" t="s">
        <v>35</v>
      </c>
      <c r="H16" s="11">
        <v>4</v>
      </c>
    </row>
    <row r="17" spans="1:8" x14ac:dyDescent="0.25">
      <c r="A17" s="10">
        <v>7</v>
      </c>
      <c r="B17" s="3" t="s">
        <v>43</v>
      </c>
      <c r="C17" s="3" t="s">
        <v>44</v>
      </c>
      <c r="D17" s="10" t="s">
        <v>35</v>
      </c>
      <c r="E17" s="10" t="s">
        <v>35</v>
      </c>
      <c r="F17" s="10" t="s">
        <v>35</v>
      </c>
      <c r="G17" s="10" t="s">
        <v>35</v>
      </c>
      <c r="H17" s="11">
        <v>5</v>
      </c>
    </row>
    <row r="18" spans="1:8" x14ac:dyDescent="0.25">
      <c r="A18" s="10">
        <v>8</v>
      </c>
      <c r="B18" s="3" t="s">
        <v>43</v>
      </c>
      <c r="C18" s="3" t="s">
        <v>45</v>
      </c>
      <c r="D18" s="10" t="s">
        <v>35</v>
      </c>
      <c r="E18" s="10" t="s">
        <v>35</v>
      </c>
      <c r="F18" s="10" t="s">
        <v>35</v>
      </c>
      <c r="G18" s="10" t="s">
        <v>35</v>
      </c>
      <c r="H18" s="11">
        <v>4</v>
      </c>
    </row>
    <row r="19" spans="1:8" x14ac:dyDescent="0.25">
      <c r="A19" s="10">
        <v>9</v>
      </c>
      <c r="B19" s="3" t="s">
        <v>46</v>
      </c>
      <c r="C19" s="3" t="s">
        <v>47</v>
      </c>
      <c r="D19" s="10" t="s">
        <v>35</v>
      </c>
      <c r="E19" s="10" t="s">
        <v>35</v>
      </c>
      <c r="F19" s="10" t="s">
        <v>35</v>
      </c>
      <c r="G19" s="10" t="s">
        <v>35</v>
      </c>
      <c r="H19" s="11">
        <v>3</v>
      </c>
    </row>
    <row r="20" spans="1:8" x14ac:dyDescent="0.25">
      <c r="A20" s="10">
        <v>10</v>
      </c>
      <c r="B20" s="3" t="s">
        <v>48</v>
      </c>
      <c r="C20" s="3" t="s">
        <v>49</v>
      </c>
      <c r="D20" s="10" t="s">
        <v>35</v>
      </c>
      <c r="E20" s="10" t="s">
        <v>35</v>
      </c>
      <c r="F20" s="10" t="s">
        <v>35</v>
      </c>
      <c r="G20" s="10" t="s">
        <v>35</v>
      </c>
      <c r="H20" s="11">
        <v>4</v>
      </c>
    </row>
    <row r="21" spans="1:8" x14ac:dyDescent="0.25">
      <c r="A21" s="10">
        <v>11</v>
      </c>
      <c r="B21" s="3" t="s">
        <v>50</v>
      </c>
      <c r="C21" s="3" t="s">
        <v>51</v>
      </c>
      <c r="D21" s="10" t="s">
        <v>35</v>
      </c>
      <c r="E21" s="10" t="s">
        <v>35</v>
      </c>
      <c r="F21" s="10" t="s">
        <v>35</v>
      </c>
      <c r="G21" s="10" t="s">
        <v>35</v>
      </c>
      <c r="H21" s="11">
        <v>4</v>
      </c>
    </row>
    <row r="22" spans="1:8" x14ac:dyDescent="0.25">
      <c r="A22" s="10">
        <v>12</v>
      </c>
      <c r="B22" s="3" t="s">
        <v>52</v>
      </c>
      <c r="C22" s="3" t="s">
        <v>53</v>
      </c>
      <c r="D22" s="10" t="s">
        <v>35</v>
      </c>
      <c r="E22" s="10" t="s">
        <v>35</v>
      </c>
      <c r="F22" s="10" t="s">
        <v>35</v>
      </c>
      <c r="G22" s="10" t="s">
        <v>35</v>
      </c>
      <c r="H22" s="11">
        <v>3</v>
      </c>
    </row>
    <row r="24" spans="1:8" x14ac:dyDescent="0.25">
      <c r="A24" s="32" t="s">
        <v>54</v>
      </c>
      <c r="B24" s="32"/>
      <c r="C24" s="32"/>
      <c r="D24" s="32"/>
      <c r="E24" s="32"/>
      <c r="F24" s="32"/>
      <c r="G24" s="32"/>
      <c r="H24" s="32"/>
    </row>
    <row r="25" spans="1:8" ht="75" x14ac:dyDescent="0.25">
      <c r="A25" s="13" t="s">
        <v>55</v>
      </c>
      <c r="B25" s="12" t="s">
        <v>56</v>
      </c>
      <c r="C25" s="12"/>
      <c r="D25" s="12"/>
      <c r="E25" s="12"/>
      <c r="F25" s="12"/>
      <c r="G25" s="12"/>
      <c r="H25" s="14">
        <v>8</v>
      </c>
    </row>
    <row r="26" spans="1:8" ht="45" x14ac:dyDescent="0.25">
      <c r="A26" s="13" t="s">
        <v>57</v>
      </c>
      <c r="B26" s="12" t="s">
        <v>58</v>
      </c>
      <c r="C26" s="12"/>
      <c r="D26" s="12"/>
      <c r="E26" s="12"/>
      <c r="F26" s="12"/>
      <c r="G26" s="12"/>
      <c r="H26" s="14">
        <v>4</v>
      </c>
    </row>
    <row r="27" spans="1:8" ht="45" x14ac:dyDescent="0.25">
      <c r="A27" s="13" t="s">
        <v>59</v>
      </c>
      <c r="B27" s="12" t="s">
        <v>60</v>
      </c>
      <c r="C27" s="12"/>
      <c r="D27" s="12"/>
      <c r="E27" s="12"/>
      <c r="F27" s="12"/>
      <c r="G27" s="12"/>
      <c r="H27" s="14" t="s">
        <v>61</v>
      </c>
    </row>
    <row r="29" spans="1:8" x14ac:dyDescent="0.25">
      <c r="A29" s="32" t="s">
        <v>62</v>
      </c>
      <c r="B29" s="32"/>
      <c r="C29" s="32"/>
      <c r="D29" s="32"/>
      <c r="E29" s="32"/>
      <c r="F29" s="32"/>
      <c r="G29" s="32"/>
      <c r="H29" s="32"/>
    </row>
    <row r="30" spans="1:8" ht="42" customHeight="1" x14ac:dyDescent="0.25">
      <c r="A30" s="33" t="s">
        <v>63</v>
      </c>
      <c r="B30" s="33"/>
      <c r="C30" s="34" t="s">
        <v>64</v>
      </c>
      <c r="D30" s="34"/>
      <c r="E30" s="34"/>
      <c r="F30" s="34"/>
      <c r="G30" s="34"/>
      <c r="H30" s="34"/>
    </row>
    <row r="31" spans="1:8" ht="42" customHeight="1" x14ac:dyDescent="0.25">
      <c r="A31" s="15"/>
      <c r="B31" s="15"/>
      <c r="C31" s="34"/>
      <c r="D31" s="34"/>
      <c r="E31" s="34"/>
      <c r="F31" s="34"/>
      <c r="G31" s="34"/>
      <c r="H31" s="34"/>
    </row>
    <row r="32" spans="1:8" ht="42" customHeight="1" x14ac:dyDescent="0.25">
      <c r="A32" s="33" t="s">
        <v>65</v>
      </c>
      <c r="B32" s="33"/>
      <c r="C32" s="34" t="s">
        <v>66</v>
      </c>
      <c r="D32" s="34"/>
      <c r="E32" s="34"/>
      <c r="F32" s="34"/>
      <c r="G32" s="34"/>
      <c r="H32" s="34"/>
    </row>
  </sheetData>
  <mergeCells count="16">
    <mergeCell ref="A32:B32"/>
    <mergeCell ref="C32:H32"/>
    <mergeCell ref="D8:E8"/>
    <mergeCell ref="F8:G8"/>
    <mergeCell ref="A4:B4"/>
    <mergeCell ref="A5:B5"/>
    <mergeCell ref="A6:B6"/>
    <mergeCell ref="E4:F4"/>
    <mergeCell ref="D5:E5"/>
    <mergeCell ref="D6:E6"/>
    <mergeCell ref="A1:H1"/>
    <mergeCell ref="A2:H2"/>
    <mergeCell ref="A24:H24"/>
    <mergeCell ref="A29:H29"/>
    <mergeCell ref="A30:B30"/>
    <mergeCell ref="C30:H31"/>
  </mergeCells>
  <dataValidations count="1">
    <dataValidation type="list" sqref="H25" xr:uid="{00000000-0002-0000-0000-000001000000}">
      <formula1>"0,1,2,3,4,5,6,7,8,9,10"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000-000000000000}">
          <x14:formula1>
            <xm:f>Listen!$F$5:$F$9</xm:f>
          </x14:formula1>
          <xm:sqref>H11:H22 H26</xm:sqref>
        </x14:dataValidation>
        <x14:dataValidation type="list" xr:uid="{00000000-0002-0000-0000-000003000000}">
          <x14:formula1>
            <xm:f>Listen!$N$5:$N$9</xm:f>
          </x14:formula1>
          <xm:sqref>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00"/>
  <sheetViews>
    <sheetView workbookViewId="0"/>
  </sheetViews>
  <sheetFormatPr baseColWidth="10" defaultColWidth="9" defaultRowHeight="15" x14ac:dyDescent="0.25"/>
  <cols>
    <col min="1" max="1" width="15" customWidth="1"/>
    <col min="2" max="3" width="12" customWidth="1"/>
    <col min="4" max="8" width="17" customWidth="1"/>
    <col min="9" max="9" width="12" customWidth="1"/>
    <col min="10" max="24" width="9" customWidth="1"/>
    <col min="25" max="25" width="42" customWidth="1"/>
    <col min="26" max="27" width="17" customWidth="1"/>
    <col min="28" max="28" width="20" customWidth="1"/>
  </cols>
  <sheetData>
    <row r="1" spans="1:28" ht="33.950000000000003" customHeight="1" x14ac:dyDescent="0.25">
      <c r="A1" s="16" t="s">
        <v>6</v>
      </c>
      <c r="B1" s="16" t="s">
        <v>12</v>
      </c>
      <c r="C1" s="16" t="s">
        <v>67</v>
      </c>
      <c r="D1" s="16" t="s">
        <v>8</v>
      </c>
      <c r="E1" s="16" t="s">
        <v>68</v>
      </c>
      <c r="F1" s="16" t="s">
        <v>69</v>
      </c>
      <c r="G1" s="16" t="s">
        <v>70</v>
      </c>
      <c r="H1" s="16" t="s">
        <v>71</v>
      </c>
      <c r="I1" s="16" t="s">
        <v>72</v>
      </c>
      <c r="J1" s="16" t="s">
        <v>73</v>
      </c>
      <c r="K1" s="16" t="s">
        <v>74</v>
      </c>
      <c r="L1" s="16" t="s">
        <v>75</v>
      </c>
      <c r="M1" s="16" t="s">
        <v>76</v>
      </c>
      <c r="N1" s="16" t="s">
        <v>77</v>
      </c>
      <c r="O1" s="16" t="s">
        <v>78</v>
      </c>
      <c r="P1" s="16" t="s">
        <v>79</v>
      </c>
      <c r="Q1" s="16" t="s">
        <v>80</v>
      </c>
      <c r="R1" s="16" t="s">
        <v>81</v>
      </c>
      <c r="S1" s="16" t="s">
        <v>82</v>
      </c>
      <c r="T1" s="16" t="s">
        <v>83</v>
      </c>
      <c r="U1" s="16" t="s">
        <v>84</v>
      </c>
      <c r="V1" s="16" t="s">
        <v>55</v>
      </c>
      <c r="W1" s="16" t="s">
        <v>57</v>
      </c>
      <c r="X1" s="16" t="s">
        <v>85</v>
      </c>
      <c r="Y1" s="16" t="s">
        <v>86</v>
      </c>
      <c r="Z1" s="16" t="s">
        <v>87</v>
      </c>
      <c r="AA1" s="16" t="s">
        <v>88</v>
      </c>
      <c r="AB1" s="16" t="s">
        <v>89</v>
      </c>
    </row>
    <row r="2" spans="1:28" ht="27.95" customHeight="1" x14ac:dyDescent="0.25">
      <c r="A2" s="3" t="s">
        <v>7</v>
      </c>
      <c r="B2" s="17">
        <v>46033</v>
      </c>
      <c r="C2" s="3" t="s">
        <v>90</v>
      </c>
      <c r="D2" s="3" t="s">
        <v>91</v>
      </c>
      <c r="E2" s="3" t="s">
        <v>92</v>
      </c>
      <c r="F2" s="3" t="s">
        <v>93</v>
      </c>
      <c r="G2" s="3" t="s">
        <v>94</v>
      </c>
      <c r="H2" s="3" t="s">
        <v>16</v>
      </c>
      <c r="I2" s="3" t="s">
        <v>16</v>
      </c>
      <c r="J2" s="3">
        <v>4</v>
      </c>
      <c r="K2" s="3">
        <v>4</v>
      </c>
      <c r="L2" s="3">
        <v>4</v>
      </c>
      <c r="M2" s="3">
        <v>4</v>
      </c>
      <c r="N2" s="3">
        <v>5</v>
      </c>
      <c r="O2" s="3">
        <v>4</v>
      </c>
      <c r="P2" s="3">
        <v>5</v>
      </c>
      <c r="Q2" s="3">
        <v>4</v>
      </c>
      <c r="R2" s="3">
        <v>5</v>
      </c>
      <c r="S2" s="3">
        <v>5</v>
      </c>
      <c r="T2" s="3">
        <v>5</v>
      </c>
      <c r="U2" s="3">
        <v>5</v>
      </c>
      <c r="V2" s="3">
        <v>8</v>
      </c>
      <c r="W2" s="3">
        <v>5</v>
      </c>
      <c r="X2" s="3" t="s">
        <v>16</v>
      </c>
      <c r="Y2" s="3" t="s">
        <v>95</v>
      </c>
      <c r="Z2" s="18">
        <f t="shared" ref="Z2:Z33" si="0">IF(A2="","",AVERAGE(J2:U2))</f>
        <v>4.5</v>
      </c>
      <c r="AA2" s="3" t="str">
        <f t="shared" ref="AA2:AA33" si="1">IF(A2="","",IF(V2&gt;=9,"Promotor",IF(V2&gt;=7,"Passiv","Kritiker")))</f>
        <v>Passiv</v>
      </c>
      <c r="AB2" s="3" t="str">
        <f t="shared" ref="AB2:AB33" si="2">IF(A2="","",IF(OR(Z2&lt;3.5,V2&lt;=6,W2&lt;=2,H2&lt;&gt;"Ja"),"Ja","Nein"))</f>
        <v>Nein</v>
      </c>
    </row>
    <row r="3" spans="1:28" ht="27.95" customHeight="1" x14ac:dyDescent="0.25">
      <c r="A3" s="3" t="s">
        <v>96</v>
      </c>
      <c r="B3" s="17">
        <v>46088</v>
      </c>
      <c r="C3" s="3" t="s">
        <v>90</v>
      </c>
      <c r="D3" s="3" t="s">
        <v>9</v>
      </c>
      <c r="E3" s="3" t="s">
        <v>11</v>
      </c>
      <c r="F3" s="3" t="s">
        <v>97</v>
      </c>
      <c r="G3" s="3" t="s">
        <v>98</v>
      </c>
      <c r="H3" s="3" t="s">
        <v>16</v>
      </c>
      <c r="I3" s="3" t="s">
        <v>16</v>
      </c>
      <c r="J3" s="3">
        <v>4</v>
      </c>
      <c r="K3" s="3">
        <v>5</v>
      </c>
      <c r="L3" s="3">
        <v>4</v>
      </c>
      <c r="M3" s="3">
        <v>5</v>
      </c>
      <c r="N3" s="3">
        <v>4</v>
      </c>
      <c r="O3" s="3">
        <v>5</v>
      </c>
      <c r="P3" s="3">
        <v>5</v>
      </c>
      <c r="Q3" s="3">
        <v>4</v>
      </c>
      <c r="R3" s="3">
        <v>4</v>
      </c>
      <c r="S3" s="3">
        <v>5</v>
      </c>
      <c r="T3" s="3">
        <v>4</v>
      </c>
      <c r="U3" s="3">
        <v>4</v>
      </c>
      <c r="V3" s="3">
        <v>10</v>
      </c>
      <c r="W3" s="3">
        <v>4</v>
      </c>
      <c r="X3" s="3" t="s">
        <v>16</v>
      </c>
      <c r="Y3" s="3" t="s">
        <v>99</v>
      </c>
      <c r="Z3" s="18">
        <f t="shared" si="0"/>
        <v>4.416666666666667</v>
      </c>
      <c r="AA3" s="3" t="str">
        <f t="shared" si="1"/>
        <v>Promotor</v>
      </c>
      <c r="AB3" s="3" t="str">
        <f t="shared" si="2"/>
        <v>Nein</v>
      </c>
    </row>
    <row r="4" spans="1:28" ht="27.95" customHeight="1" x14ac:dyDescent="0.25">
      <c r="A4" s="3" t="s">
        <v>100</v>
      </c>
      <c r="B4" s="17">
        <v>46160</v>
      </c>
      <c r="C4" s="3" t="s">
        <v>101</v>
      </c>
      <c r="D4" s="3" t="s">
        <v>91</v>
      </c>
      <c r="E4" s="3" t="s">
        <v>11</v>
      </c>
      <c r="F4" s="3" t="s">
        <v>102</v>
      </c>
      <c r="G4" s="3" t="s">
        <v>103</v>
      </c>
      <c r="H4" s="3" t="s">
        <v>16</v>
      </c>
      <c r="I4" s="3" t="s">
        <v>16</v>
      </c>
      <c r="J4" s="3">
        <v>4</v>
      </c>
      <c r="K4" s="3">
        <v>5</v>
      </c>
      <c r="L4" s="3">
        <v>5</v>
      </c>
      <c r="M4" s="3">
        <v>4</v>
      </c>
      <c r="N4" s="3">
        <v>5</v>
      </c>
      <c r="O4" s="3">
        <v>5</v>
      </c>
      <c r="P4" s="3">
        <v>5</v>
      </c>
      <c r="Q4" s="3">
        <v>4</v>
      </c>
      <c r="R4" s="3">
        <v>5</v>
      </c>
      <c r="S4" s="3">
        <v>4</v>
      </c>
      <c r="T4" s="3">
        <v>5</v>
      </c>
      <c r="U4" s="3">
        <v>4</v>
      </c>
      <c r="V4" s="3">
        <v>8</v>
      </c>
      <c r="W4" s="3">
        <v>5</v>
      </c>
      <c r="X4" s="3" t="s">
        <v>16</v>
      </c>
      <c r="Y4" s="3" t="s">
        <v>104</v>
      </c>
      <c r="Z4" s="18">
        <f t="shared" si="0"/>
        <v>4.583333333333333</v>
      </c>
      <c r="AA4" s="3" t="str">
        <f t="shared" si="1"/>
        <v>Passiv</v>
      </c>
      <c r="AB4" s="3" t="str">
        <f t="shared" si="2"/>
        <v>Nein</v>
      </c>
    </row>
    <row r="5" spans="1:28" ht="27.95" customHeight="1" x14ac:dyDescent="0.25">
      <c r="A5" s="3" t="s">
        <v>105</v>
      </c>
      <c r="B5" s="17">
        <v>46069</v>
      </c>
      <c r="C5" s="3" t="s">
        <v>90</v>
      </c>
      <c r="D5" s="3" t="s">
        <v>106</v>
      </c>
      <c r="E5" s="3" t="s">
        <v>107</v>
      </c>
      <c r="F5" s="3" t="s">
        <v>93</v>
      </c>
      <c r="G5" s="3" t="s">
        <v>108</v>
      </c>
      <c r="H5" s="3" t="s">
        <v>16</v>
      </c>
      <c r="I5" s="3" t="s">
        <v>16</v>
      </c>
      <c r="J5" s="3">
        <v>4</v>
      </c>
      <c r="K5" s="3">
        <v>3</v>
      </c>
      <c r="L5" s="3">
        <v>5</v>
      </c>
      <c r="M5" s="3">
        <v>4</v>
      </c>
      <c r="N5" s="3">
        <v>4</v>
      </c>
      <c r="O5" s="3">
        <v>5</v>
      </c>
      <c r="P5" s="3">
        <v>5</v>
      </c>
      <c r="Q5" s="3">
        <v>4</v>
      </c>
      <c r="R5" s="3">
        <v>4</v>
      </c>
      <c r="S5" s="3">
        <v>4</v>
      </c>
      <c r="T5" s="3">
        <v>4</v>
      </c>
      <c r="U5" s="3">
        <v>4</v>
      </c>
      <c r="V5" s="3">
        <v>8</v>
      </c>
      <c r="W5" s="3">
        <v>4</v>
      </c>
      <c r="X5" s="3" t="s">
        <v>61</v>
      </c>
      <c r="Y5" s="3" t="s">
        <v>109</v>
      </c>
      <c r="Z5" s="18">
        <f t="shared" si="0"/>
        <v>4.166666666666667</v>
      </c>
      <c r="AA5" s="3" t="str">
        <f t="shared" si="1"/>
        <v>Passiv</v>
      </c>
      <c r="AB5" s="3" t="str">
        <f t="shared" si="2"/>
        <v>Nein</v>
      </c>
    </row>
    <row r="6" spans="1:28" ht="27.95" customHeight="1" x14ac:dyDescent="0.25">
      <c r="A6" s="3" t="s">
        <v>110</v>
      </c>
      <c r="B6" s="17">
        <v>46024</v>
      </c>
      <c r="C6" s="3" t="s">
        <v>90</v>
      </c>
      <c r="D6" s="3" t="s">
        <v>9</v>
      </c>
      <c r="E6" s="3" t="s">
        <v>107</v>
      </c>
      <c r="F6" s="3" t="s">
        <v>111</v>
      </c>
      <c r="G6" s="3" t="s">
        <v>103</v>
      </c>
      <c r="H6" s="3" t="s">
        <v>16</v>
      </c>
      <c r="I6" s="3" t="s">
        <v>16</v>
      </c>
      <c r="J6" s="3">
        <v>4</v>
      </c>
      <c r="K6" s="3">
        <v>5</v>
      </c>
      <c r="L6" s="3">
        <v>4</v>
      </c>
      <c r="M6" s="3">
        <v>4</v>
      </c>
      <c r="N6" s="3">
        <v>5</v>
      </c>
      <c r="O6" s="3">
        <v>4</v>
      </c>
      <c r="P6" s="3">
        <v>4</v>
      </c>
      <c r="Q6" s="3">
        <v>5</v>
      </c>
      <c r="R6" s="3">
        <v>5</v>
      </c>
      <c r="S6" s="3">
        <v>5</v>
      </c>
      <c r="T6" s="3">
        <v>4</v>
      </c>
      <c r="U6" s="3">
        <v>5</v>
      </c>
      <c r="V6" s="3">
        <v>10</v>
      </c>
      <c r="W6" s="3">
        <v>4</v>
      </c>
      <c r="X6" s="3" t="s">
        <v>16</v>
      </c>
      <c r="Y6" s="3" t="s">
        <v>104</v>
      </c>
      <c r="Z6" s="18">
        <f t="shared" si="0"/>
        <v>4.5</v>
      </c>
      <c r="AA6" s="3" t="str">
        <f t="shared" si="1"/>
        <v>Promotor</v>
      </c>
      <c r="AB6" s="3" t="str">
        <f t="shared" si="2"/>
        <v>Nein</v>
      </c>
    </row>
    <row r="7" spans="1:28" ht="27.95" customHeight="1" x14ac:dyDescent="0.25">
      <c r="A7" s="3" t="s">
        <v>112</v>
      </c>
      <c r="B7" s="17">
        <v>46067</v>
      </c>
      <c r="C7" s="3" t="s">
        <v>90</v>
      </c>
      <c r="D7" s="3" t="s">
        <v>106</v>
      </c>
      <c r="E7" s="3" t="s">
        <v>92</v>
      </c>
      <c r="F7" s="3" t="s">
        <v>93</v>
      </c>
      <c r="G7" s="3" t="s">
        <v>108</v>
      </c>
      <c r="H7" s="3" t="s">
        <v>16</v>
      </c>
      <c r="I7" s="3" t="s">
        <v>16</v>
      </c>
      <c r="J7" s="3">
        <v>4</v>
      </c>
      <c r="K7" s="3">
        <v>4</v>
      </c>
      <c r="L7" s="3">
        <v>4</v>
      </c>
      <c r="M7" s="3">
        <v>3</v>
      </c>
      <c r="N7" s="3">
        <v>4</v>
      </c>
      <c r="O7" s="3">
        <v>4</v>
      </c>
      <c r="P7" s="3">
        <v>5</v>
      </c>
      <c r="Q7" s="3">
        <v>4</v>
      </c>
      <c r="R7" s="3">
        <v>4</v>
      </c>
      <c r="S7" s="3">
        <v>4</v>
      </c>
      <c r="T7" s="3">
        <v>4</v>
      </c>
      <c r="U7" s="3">
        <v>3</v>
      </c>
      <c r="V7" s="3">
        <v>7</v>
      </c>
      <c r="W7" s="3">
        <v>4</v>
      </c>
      <c r="X7" s="3" t="s">
        <v>61</v>
      </c>
      <c r="Y7" s="3" t="s">
        <v>95</v>
      </c>
      <c r="Z7" s="18">
        <f t="shared" si="0"/>
        <v>3.9166666666666665</v>
      </c>
      <c r="AA7" s="3" t="str">
        <f t="shared" si="1"/>
        <v>Passiv</v>
      </c>
      <c r="AB7" s="3" t="str">
        <f t="shared" si="2"/>
        <v>Nein</v>
      </c>
    </row>
    <row r="8" spans="1:28" ht="27.95" customHeight="1" x14ac:dyDescent="0.25">
      <c r="A8" s="3" t="s">
        <v>113</v>
      </c>
      <c r="B8" s="17">
        <v>46086</v>
      </c>
      <c r="C8" s="3" t="s">
        <v>90</v>
      </c>
      <c r="D8" s="3" t="s">
        <v>9</v>
      </c>
      <c r="E8" s="3" t="s">
        <v>114</v>
      </c>
      <c r="F8" s="3" t="s">
        <v>102</v>
      </c>
      <c r="G8" s="3" t="s">
        <v>98</v>
      </c>
      <c r="H8" s="3" t="s">
        <v>16</v>
      </c>
      <c r="I8" s="3" t="s">
        <v>16</v>
      </c>
      <c r="J8" s="3">
        <v>5</v>
      </c>
      <c r="K8" s="3">
        <v>4</v>
      </c>
      <c r="L8" s="3">
        <v>4</v>
      </c>
      <c r="M8" s="3">
        <v>4</v>
      </c>
      <c r="N8" s="3">
        <v>4</v>
      </c>
      <c r="O8" s="3">
        <v>4</v>
      </c>
      <c r="P8" s="3">
        <v>4</v>
      </c>
      <c r="Q8" s="3">
        <v>5</v>
      </c>
      <c r="R8" s="3">
        <v>4</v>
      </c>
      <c r="S8" s="3">
        <v>4</v>
      </c>
      <c r="T8" s="3">
        <v>4</v>
      </c>
      <c r="U8" s="3">
        <v>3</v>
      </c>
      <c r="V8" s="3">
        <v>9</v>
      </c>
      <c r="W8" s="3">
        <v>5</v>
      </c>
      <c r="X8" s="3" t="s">
        <v>61</v>
      </c>
      <c r="Y8" s="3" t="s">
        <v>115</v>
      </c>
      <c r="Z8" s="18">
        <f t="shared" si="0"/>
        <v>4.083333333333333</v>
      </c>
      <c r="AA8" s="3" t="str">
        <f t="shared" si="1"/>
        <v>Promotor</v>
      </c>
      <c r="AB8" s="3" t="str">
        <f t="shared" si="2"/>
        <v>Nein</v>
      </c>
    </row>
    <row r="9" spans="1:28" ht="27.95" customHeight="1" x14ac:dyDescent="0.25">
      <c r="A9" s="3" t="s">
        <v>116</v>
      </c>
      <c r="B9" s="17">
        <v>46168</v>
      </c>
      <c r="C9" s="3" t="s">
        <v>101</v>
      </c>
      <c r="D9" s="3" t="s">
        <v>9</v>
      </c>
      <c r="E9" s="3" t="s">
        <v>11</v>
      </c>
      <c r="F9" s="3" t="s">
        <v>93</v>
      </c>
      <c r="G9" s="3" t="s">
        <v>98</v>
      </c>
      <c r="H9" s="3" t="s">
        <v>16</v>
      </c>
      <c r="I9" s="3" t="s">
        <v>16</v>
      </c>
      <c r="J9" s="3">
        <v>5</v>
      </c>
      <c r="K9" s="3">
        <v>5</v>
      </c>
      <c r="L9" s="3">
        <v>4</v>
      </c>
      <c r="M9" s="3">
        <v>5</v>
      </c>
      <c r="N9" s="3">
        <v>5</v>
      </c>
      <c r="O9" s="3">
        <v>5</v>
      </c>
      <c r="P9" s="3">
        <v>4</v>
      </c>
      <c r="Q9" s="3">
        <v>5</v>
      </c>
      <c r="R9" s="3">
        <v>4</v>
      </c>
      <c r="S9" s="3">
        <v>5</v>
      </c>
      <c r="T9" s="3">
        <v>5</v>
      </c>
      <c r="U9" s="3">
        <v>4</v>
      </c>
      <c r="V9" s="3">
        <v>9</v>
      </c>
      <c r="W9" s="3">
        <v>4</v>
      </c>
      <c r="X9" s="3" t="s">
        <v>16</v>
      </c>
      <c r="Y9" s="3" t="s">
        <v>117</v>
      </c>
      <c r="Z9" s="18">
        <f t="shared" si="0"/>
        <v>4.666666666666667</v>
      </c>
      <c r="AA9" s="3" t="str">
        <f t="shared" si="1"/>
        <v>Promotor</v>
      </c>
      <c r="AB9" s="3" t="str">
        <f t="shared" si="2"/>
        <v>Nein</v>
      </c>
    </row>
    <row r="10" spans="1:28" ht="27.95" customHeight="1" x14ac:dyDescent="0.25">
      <c r="A10" s="3" t="s">
        <v>118</v>
      </c>
      <c r="B10" s="17">
        <v>46149</v>
      </c>
      <c r="C10" s="3" t="s">
        <v>101</v>
      </c>
      <c r="D10" s="3" t="s">
        <v>9</v>
      </c>
      <c r="E10" s="3" t="s">
        <v>11</v>
      </c>
      <c r="F10" s="3" t="s">
        <v>102</v>
      </c>
      <c r="G10" s="3" t="s">
        <v>94</v>
      </c>
      <c r="H10" s="3" t="s">
        <v>16</v>
      </c>
      <c r="I10" s="3" t="s">
        <v>16</v>
      </c>
      <c r="J10" s="3">
        <v>5</v>
      </c>
      <c r="K10" s="3">
        <v>4</v>
      </c>
      <c r="L10" s="3">
        <v>5</v>
      </c>
      <c r="M10" s="3">
        <v>5</v>
      </c>
      <c r="N10" s="3">
        <v>5</v>
      </c>
      <c r="O10" s="3">
        <v>4</v>
      </c>
      <c r="P10" s="3">
        <v>5</v>
      </c>
      <c r="Q10" s="3">
        <v>4</v>
      </c>
      <c r="R10" s="3">
        <v>4</v>
      </c>
      <c r="S10" s="3">
        <v>4</v>
      </c>
      <c r="T10" s="3">
        <v>4</v>
      </c>
      <c r="U10" s="3">
        <v>3</v>
      </c>
      <c r="V10" s="3">
        <v>9</v>
      </c>
      <c r="W10" s="3">
        <v>4</v>
      </c>
      <c r="X10" s="3" t="s">
        <v>16</v>
      </c>
      <c r="Y10" s="3" t="s">
        <v>119</v>
      </c>
      <c r="Z10" s="18">
        <f t="shared" si="0"/>
        <v>4.333333333333333</v>
      </c>
      <c r="AA10" s="3" t="str">
        <f t="shared" si="1"/>
        <v>Promotor</v>
      </c>
      <c r="AB10" s="3" t="str">
        <f t="shared" si="2"/>
        <v>Nein</v>
      </c>
    </row>
    <row r="11" spans="1:28" ht="27.95" customHeight="1" x14ac:dyDescent="0.25">
      <c r="A11" s="3" t="s">
        <v>120</v>
      </c>
      <c r="B11" s="17">
        <v>46059</v>
      </c>
      <c r="C11" s="3" t="s">
        <v>90</v>
      </c>
      <c r="D11" s="3" t="s">
        <v>91</v>
      </c>
      <c r="E11" s="3" t="s">
        <v>11</v>
      </c>
      <c r="F11" s="3" t="s">
        <v>97</v>
      </c>
      <c r="G11" s="3" t="s">
        <v>98</v>
      </c>
      <c r="H11" s="3" t="s">
        <v>16</v>
      </c>
      <c r="I11" s="3" t="s">
        <v>16</v>
      </c>
      <c r="J11" s="3">
        <v>5</v>
      </c>
      <c r="K11" s="3">
        <v>4</v>
      </c>
      <c r="L11" s="3">
        <v>4</v>
      </c>
      <c r="M11" s="3">
        <v>5</v>
      </c>
      <c r="N11" s="3">
        <v>2</v>
      </c>
      <c r="O11" s="3">
        <v>5</v>
      </c>
      <c r="P11" s="3">
        <v>4</v>
      </c>
      <c r="Q11" s="3">
        <v>4</v>
      </c>
      <c r="R11" s="3">
        <v>4</v>
      </c>
      <c r="S11" s="3">
        <v>5</v>
      </c>
      <c r="T11" s="3">
        <v>4</v>
      </c>
      <c r="U11" s="3">
        <v>4</v>
      </c>
      <c r="V11" s="3">
        <v>8</v>
      </c>
      <c r="W11" s="3">
        <v>4</v>
      </c>
      <c r="X11" s="3" t="s">
        <v>61</v>
      </c>
      <c r="Y11" s="3" t="s">
        <v>121</v>
      </c>
      <c r="Z11" s="18">
        <f t="shared" si="0"/>
        <v>4.166666666666667</v>
      </c>
      <c r="AA11" s="3" t="str">
        <f t="shared" si="1"/>
        <v>Passiv</v>
      </c>
      <c r="AB11" s="3" t="str">
        <f t="shared" si="2"/>
        <v>Nein</v>
      </c>
    </row>
    <row r="12" spans="1:28" ht="27.95" customHeight="1" x14ac:dyDescent="0.25">
      <c r="A12" s="3" t="s">
        <v>122</v>
      </c>
      <c r="B12" s="17">
        <v>46054</v>
      </c>
      <c r="C12" s="3" t="s">
        <v>90</v>
      </c>
      <c r="D12" s="3" t="s">
        <v>123</v>
      </c>
      <c r="E12" s="3" t="s">
        <v>107</v>
      </c>
      <c r="F12" s="3" t="s">
        <v>97</v>
      </c>
      <c r="G12" s="3" t="s">
        <v>98</v>
      </c>
      <c r="H12" s="3" t="s">
        <v>16</v>
      </c>
      <c r="I12" s="3" t="s">
        <v>16</v>
      </c>
      <c r="J12" s="3">
        <v>5</v>
      </c>
      <c r="K12" s="3">
        <v>3</v>
      </c>
      <c r="L12" s="3">
        <v>4</v>
      </c>
      <c r="M12" s="3">
        <v>4</v>
      </c>
      <c r="N12" s="3">
        <v>4</v>
      </c>
      <c r="O12" s="3">
        <v>4</v>
      </c>
      <c r="P12" s="3">
        <v>4</v>
      </c>
      <c r="Q12" s="3">
        <v>3</v>
      </c>
      <c r="R12" s="3">
        <v>4</v>
      </c>
      <c r="S12" s="3">
        <v>5</v>
      </c>
      <c r="T12" s="3">
        <v>4</v>
      </c>
      <c r="U12" s="3">
        <v>5</v>
      </c>
      <c r="V12" s="3">
        <v>8</v>
      </c>
      <c r="W12" s="3">
        <v>4</v>
      </c>
      <c r="X12" s="3" t="s">
        <v>61</v>
      </c>
      <c r="Y12" s="3" t="s">
        <v>117</v>
      </c>
      <c r="Z12" s="18">
        <f t="shared" si="0"/>
        <v>4.083333333333333</v>
      </c>
      <c r="AA12" s="3" t="str">
        <f t="shared" si="1"/>
        <v>Passiv</v>
      </c>
      <c r="AB12" s="3" t="str">
        <f t="shared" si="2"/>
        <v>Nein</v>
      </c>
    </row>
    <row r="13" spans="1:28" ht="27.95" customHeight="1" x14ac:dyDescent="0.25">
      <c r="A13" s="3" t="s">
        <v>124</v>
      </c>
      <c r="B13" s="17">
        <v>46103</v>
      </c>
      <c r="C13" s="3" t="s">
        <v>90</v>
      </c>
      <c r="D13" s="3" t="s">
        <v>91</v>
      </c>
      <c r="E13" s="3" t="s">
        <v>11</v>
      </c>
      <c r="F13" s="3" t="s">
        <v>97</v>
      </c>
      <c r="G13" s="3" t="s">
        <v>125</v>
      </c>
      <c r="H13" s="3" t="s">
        <v>16</v>
      </c>
      <c r="I13" s="3" t="s">
        <v>16</v>
      </c>
      <c r="J13" s="3">
        <v>5</v>
      </c>
      <c r="K13" s="3">
        <v>5</v>
      </c>
      <c r="L13" s="3">
        <v>5</v>
      </c>
      <c r="M13" s="3">
        <v>4</v>
      </c>
      <c r="N13" s="3">
        <v>5</v>
      </c>
      <c r="O13" s="3">
        <v>5</v>
      </c>
      <c r="P13" s="3">
        <v>4</v>
      </c>
      <c r="Q13" s="3">
        <v>5</v>
      </c>
      <c r="R13" s="3">
        <v>5</v>
      </c>
      <c r="S13" s="3">
        <v>4</v>
      </c>
      <c r="T13" s="3">
        <v>4</v>
      </c>
      <c r="U13" s="3">
        <v>5</v>
      </c>
      <c r="V13" s="3">
        <v>8</v>
      </c>
      <c r="W13" s="3">
        <v>4</v>
      </c>
      <c r="X13" s="3" t="s">
        <v>16</v>
      </c>
      <c r="Y13" s="3" t="s">
        <v>99</v>
      </c>
      <c r="Z13" s="18">
        <f t="shared" si="0"/>
        <v>4.666666666666667</v>
      </c>
      <c r="AA13" s="3" t="str">
        <f t="shared" si="1"/>
        <v>Passiv</v>
      </c>
      <c r="AB13" s="3" t="str">
        <f t="shared" si="2"/>
        <v>Nein</v>
      </c>
    </row>
    <row r="14" spans="1:28" ht="27.95" customHeight="1" x14ac:dyDescent="0.25">
      <c r="A14" s="3" t="s">
        <v>126</v>
      </c>
      <c r="B14" s="17">
        <v>46095</v>
      </c>
      <c r="C14" s="3" t="s">
        <v>90</v>
      </c>
      <c r="D14" s="3" t="s">
        <v>123</v>
      </c>
      <c r="E14" s="3" t="s">
        <v>11</v>
      </c>
      <c r="F14" s="3" t="s">
        <v>127</v>
      </c>
      <c r="G14" s="3" t="s">
        <v>125</v>
      </c>
      <c r="H14" s="3" t="s">
        <v>128</v>
      </c>
      <c r="I14" s="3" t="s">
        <v>16</v>
      </c>
      <c r="J14" s="3">
        <v>4</v>
      </c>
      <c r="K14" s="3">
        <v>4</v>
      </c>
      <c r="L14" s="3">
        <v>5</v>
      </c>
      <c r="M14" s="3">
        <v>4</v>
      </c>
      <c r="N14" s="3">
        <v>4</v>
      </c>
      <c r="O14" s="3">
        <v>4</v>
      </c>
      <c r="P14" s="3">
        <v>3</v>
      </c>
      <c r="Q14" s="3">
        <v>3</v>
      </c>
      <c r="R14" s="3">
        <v>4</v>
      </c>
      <c r="S14" s="3">
        <v>4</v>
      </c>
      <c r="T14" s="3">
        <v>3</v>
      </c>
      <c r="U14" s="3">
        <v>3</v>
      </c>
      <c r="V14" s="3">
        <v>8</v>
      </c>
      <c r="W14" s="3">
        <v>3</v>
      </c>
      <c r="X14" s="3" t="s">
        <v>61</v>
      </c>
      <c r="Y14" s="3" t="s">
        <v>95</v>
      </c>
      <c r="Z14" s="18">
        <f t="shared" si="0"/>
        <v>3.75</v>
      </c>
      <c r="AA14" s="3" t="str">
        <f t="shared" si="1"/>
        <v>Passiv</v>
      </c>
      <c r="AB14" s="3" t="str">
        <f t="shared" si="2"/>
        <v>Ja</v>
      </c>
    </row>
    <row r="15" spans="1:28" ht="27.95" customHeight="1" x14ac:dyDescent="0.25">
      <c r="A15" s="3" t="s">
        <v>129</v>
      </c>
      <c r="B15" s="17">
        <v>46109</v>
      </c>
      <c r="C15" s="3" t="s">
        <v>90</v>
      </c>
      <c r="D15" s="3" t="s">
        <v>91</v>
      </c>
      <c r="E15" s="3" t="s">
        <v>130</v>
      </c>
      <c r="F15" s="3" t="s">
        <v>97</v>
      </c>
      <c r="G15" s="3" t="s">
        <v>98</v>
      </c>
      <c r="H15" s="3" t="s">
        <v>128</v>
      </c>
      <c r="I15" s="3" t="s">
        <v>16</v>
      </c>
      <c r="J15" s="3">
        <v>4</v>
      </c>
      <c r="K15" s="3">
        <v>4</v>
      </c>
      <c r="L15" s="3">
        <v>4</v>
      </c>
      <c r="M15" s="3">
        <v>3</v>
      </c>
      <c r="N15" s="3">
        <v>4</v>
      </c>
      <c r="O15" s="3">
        <v>4</v>
      </c>
      <c r="P15" s="3">
        <v>4</v>
      </c>
      <c r="Q15" s="3">
        <v>3</v>
      </c>
      <c r="R15" s="3">
        <v>4</v>
      </c>
      <c r="S15" s="3">
        <v>4</v>
      </c>
      <c r="T15" s="3">
        <v>3</v>
      </c>
      <c r="U15" s="3">
        <v>4</v>
      </c>
      <c r="V15" s="3">
        <v>6</v>
      </c>
      <c r="W15" s="3">
        <v>4</v>
      </c>
      <c r="X15" s="3" t="s">
        <v>61</v>
      </c>
      <c r="Y15" s="3" t="s">
        <v>121</v>
      </c>
      <c r="Z15" s="18">
        <f t="shared" si="0"/>
        <v>3.75</v>
      </c>
      <c r="AA15" s="3" t="str">
        <f t="shared" si="1"/>
        <v>Kritiker</v>
      </c>
      <c r="AB15" s="3" t="str">
        <f t="shared" si="2"/>
        <v>Ja</v>
      </c>
    </row>
    <row r="16" spans="1:28" ht="27.95" customHeight="1" x14ac:dyDescent="0.25">
      <c r="A16" s="3" t="s">
        <v>131</v>
      </c>
      <c r="B16" s="17">
        <v>46144</v>
      </c>
      <c r="C16" s="3" t="s">
        <v>101</v>
      </c>
      <c r="D16" s="3" t="s">
        <v>132</v>
      </c>
      <c r="E16" s="3" t="s">
        <v>11</v>
      </c>
      <c r="F16" s="3" t="s">
        <v>102</v>
      </c>
      <c r="G16" s="3" t="s">
        <v>125</v>
      </c>
      <c r="H16" s="3" t="s">
        <v>128</v>
      </c>
      <c r="I16" s="3" t="s">
        <v>16</v>
      </c>
      <c r="J16" s="3">
        <v>4</v>
      </c>
      <c r="K16" s="3">
        <v>4</v>
      </c>
      <c r="L16" s="3">
        <v>3</v>
      </c>
      <c r="M16" s="3">
        <v>3</v>
      </c>
      <c r="N16" s="3">
        <v>4</v>
      </c>
      <c r="O16" s="3">
        <v>3</v>
      </c>
      <c r="P16" s="3">
        <v>3</v>
      </c>
      <c r="Q16" s="3">
        <v>4</v>
      </c>
      <c r="R16" s="3">
        <v>3</v>
      </c>
      <c r="S16" s="3">
        <v>4</v>
      </c>
      <c r="T16" s="3">
        <v>3</v>
      </c>
      <c r="U16" s="3">
        <v>4</v>
      </c>
      <c r="V16" s="3">
        <v>6</v>
      </c>
      <c r="W16" s="3">
        <v>4</v>
      </c>
      <c r="X16" s="3" t="s">
        <v>61</v>
      </c>
      <c r="Y16" s="3" t="s">
        <v>109</v>
      </c>
      <c r="Z16" s="18">
        <f t="shared" si="0"/>
        <v>3.5</v>
      </c>
      <c r="AA16" s="3" t="str">
        <f t="shared" si="1"/>
        <v>Kritiker</v>
      </c>
      <c r="AB16" s="3" t="str">
        <f t="shared" si="2"/>
        <v>Ja</v>
      </c>
    </row>
    <row r="17" spans="1:28" ht="27.95" customHeight="1" x14ac:dyDescent="0.25">
      <c r="A17" s="3" t="s">
        <v>133</v>
      </c>
      <c r="B17" s="17">
        <v>46061</v>
      </c>
      <c r="C17" s="3" t="s">
        <v>90</v>
      </c>
      <c r="D17" s="3" t="s">
        <v>9</v>
      </c>
      <c r="E17" s="3" t="s">
        <v>11</v>
      </c>
      <c r="F17" s="3" t="s">
        <v>111</v>
      </c>
      <c r="G17" s="3" t="s">
        <v>98</v>
      </c>
      <c r="H17" s="3" t="s">
        <v>128</v>
      </c>
      <c r="I17" s="3" t="s">
        <v>16</v>
      </c>
      <c r="J17" s="3">
        <v>3</v>
      </c>
      <c r="K17" s="3">
        <v>5</v>
      </c>
      <c r="L17" s="3">
        <v>3</v>
      </c>
      <c r="M17" s="3">
        <v>3</v>
      </c>
      <c r="N17" s="3">
        <v>3</v>
      </c>
      <c r="O17" s="3">
        <v>4</v>
      </c>
      <c r="P17" s="3">
        <v>4</v>
      </c>
      <c r="Q17" s="3">
        <v>4</v>
      </c>
      <c r="R17" s="3">
        <v>4</v>
      </c>
      <c r="S17" s="3">
        <v>5</v>
      </c>
      <c r="T17" s="3">
        <v>4</v>
      </c>
      <c r="U17" s="3">
        <v>3</v>
      </c>
      <c r="V17" s="3">
        <v>6</v>
      </c>
      <c r="W17" s="3">
        <v>4</v>
      </c>
      <c r="X17" s="3" t="s">
        <v>61</v>
      </c>
      <c r="Y17" s="3" t="s">
        <v>104</v>
      </c>
      <c r="Z17" s="18">
        <f t="shared" si="0"/>
        <v>3.75</v>
      </c>
      <c r="AA17" s="3" t="str">
        <f t="shared" si="1"/>
        <v>Kritiker</v>
      </c>
      <c r="AB17" s="3" t="str">
        <f t="shared" si="2"/>
        <v>Ja</v>
      </c>
    </row>
    <row r="18" spans="1:28" ht="27.95" customHeight="1" x14ac:dyDescent="0.25">
      <c r="A18" s="3" t="s">
        <v>134</v>
      </c>
      <c r="B18" s="17">
        <v>46030</v>
      </c>
      <c r="C18" s="3" t="s">
        <v>90</v>
      </c>
      <c r="D18" s="3" t="s">
        <v>91</v>
      </c>
      <c r="E18" s="3" t="s">
        <v>107</v>
      </c>
      <c r="F18" s="3" t="s">
        <v>111</v>
      </c>
      <c r="G18" s="3" t="s">
        <v>108</v>
      </c>
      <c r="H18" s="3" t="s">
        <v>16</v>
      </c>
      <c r="I18" s="3" t="s">
        <v>16</v>
      </c>
      <c r="J18" s="3">
        <v>5</v>
      </c>
      <c r="K18" s="3">
        <v>4</v>
      </c>
      <c r="L18" s="3">
        <v>5</v>
      </c>
      <c r="M18" s="3">
        <v>4</v>
      </c>
      <c r="N18" s="3">
        <v>5</v>
      </c>
      <c r="O18" s="3">
        <v>5</v>
      </c>
      <c r="P18" s="3">
        <v>4</v>
      </c>
      <c r="Q18" s="3">
        <v>4</v>
      </c>
      <c r="R18" s="3">
        <v>4</v>
      </c>
      <c r="S18" s="3">
        <v>5</v>
      </c>
      <c r="T18" s="3">
        <v>4</v>
      </c>
      <c r="U18" s="3">
        <v>4</v>
      </c>
      <c r="V18" s="3">
        <v>10</v>
      </c>
      <c r="W18" s="3">
        <v>4</v>
      </c>
      <c r="X18" s="3" t="s">
        <v>16</v>
      </c>
      <c r="Y18" s="3" t="s">
        <v>104</v>
      </c>
      <c r="Z18" s="18">
        <f t="shared" si="0"/>
        <v>4.416666666666667</v>
      </c>
      <c r="AA18" s="3" t="str">
        <f t="shared" si="1"/>
        <v>Promotor</v>
      </c>
      <c r="AB18" s="3" t="str">
        <f t="shared" si="2"/>
        <v>Nein</v>
      </c>
    </row>
    <row r="19" spans="1:28" ht="27.95" customHeight="1" x14ac:dyDescent="0.25">
      <c r="A19" s="3" t="s">
        <v>135</v>
      </c>
      <c r="B19" s="17">
        <v>46034</v>
      </c>
      <c r="C19" s="3" t="s">
        <v>90</v>
      </c>
      <c r="D19" s="3" t="s">
        <v>132</v>
      </c>
      <c r="E19" s="3" t="s">
        <v>107</v>
      </c>
      <c r="F19" s="3" t="s">
        <v>111</v>
      </c>
      <c r="G19" s="3" t="s">
        <v>125</v>
      </c>
      <c r="H19" s="3" t="s">
        <v>16</v>
      </c>
      <c r="I19" s="3" t="s">
        <v>16</v>
      </c>
      <c r="J19" s="3">
        <v>5</v>
      </c>
      <c r="K19" s="3">
        <v>4</v>
      </c>
      <c r="L19" s="3">
        <v>4</v>
      </c>
      <c r="M19" s="3">
        <v>4</v>
      </c>
      <c r="N19" s="3">
        <v>4</v>
      </c>
      <c r="O19" s="3">
        <v>2</v>
      </c>
      <c r="P19" s="3">
        <v>5</v>
      </c>
      <c r="Q19" s="3">
        <v>4</v>
      </c>
      <c r="R19" s="3">
        <v>5</v>
      </c>
      <c r="S19" s="3">
        <v>4</v>
      </c>
      <c r="T19" s="3">
        <v>3</v>
      </c>
      <c r="U19" s="3">
        <v>4</v>
      </c>
      <c r="V19" s="3">
        <v>9</v>
      </c>
      <c r="W19" s="3">
        <v>4</v>
      </c>
      <c r="X19" s="3" t="s">
        <v>61</v>
      </c>
      <c r="Y19" s="3" t="s">
        <v>119</v>
      </c>
      <c r="Z19" s="18">
        <f t="shared" si="0"/>
        <v>4</v>
      </c>
      <c r="AA19" s="3" t="str">
        <f t="shared" si="1"/>
        <v>Promotor</v>
      </c>
      <c r="AB19" s="3" t="str">
        <f t="shared" si="2"/>
        <v>Nein</v>
      </c>
    </row>
    <row r="20" spans="1:28" ht="27.95" customHeight="1" x14ac:dyDescent="0.25">
      <c r="A20" s="3" t="s">
        <v>136</v>
      </c>
      <c r="B20" s="17">
        <v>46025</v>
      </c>
      <c r="C20" s="3" t="s">
        <v>90</v>
      </c>
      <c r="D20" s="3" t="s">
        <v>9</v>
      </c>
      <c r="E20" s="3" t="s">
        <v>92</v>
      </c>
      <c r="F20" s="3" t="s">
        <v>102</v>
      </c>
      <c r="G20" s="3" t="s">
        <v>137</v>
      </c>
      <c r="H20" s="3" t="s">
        <v>16</v>
      </c>
      <c r="I20" s="3" t="s">
        <v>16</v>
      </c>
      <c r="J20" s="3">
        <v>4</v>
      </c>
      <c r="K20" s="3">
        <v>3</v>
      </c>
      <c r="L20" s="3">
        <v>4</v>
      </c>
      <c r="M20" s="3">
        <v>5</v>
      </c>
      <c r="N20" s="3">
        <v>4</v>
      </c>
      <c r="O20" s="3">
        <v>4</v>
      </c>
      <c r="P20" s="3">
        <v>4</v>
      </c>
      <c r="Q20" s="3">
        <v>4</v>
      </c>
      <c r="R20" s="3">
        <v>5</v>
      </c>
      <c r="S20" s="3">
        <v>4</v>
      </c>
      <c r="T20" s="3">
        <v>4</v>
      </c>
      <c r="U20" s="3">
        <v>3</v>
      </c>
      <c r="V20" s="3">
        <v>9</v>
      </c>
      <c r="W20" s="3">
        <v>4</v>
      </c>
      <c r="X20" s="3" t="s">
        <v>61</v>
      </c>
      <c r="Y20" s="3" t="s">
        <v>119</v>
      </c>
      <c r="Z20" s="18">
        <f t="shared" si="0"/>
        <v>4</v>
      </c>
      <c r="AA20" s="3" t="str">
        <f t="shared" si="1"/>
        <v>Promotor</v>
      </c>
      <c r="AB20" s="3" t="str">
        <f t="shared" si="2"/>
        <v>Nein</v>
      </c>
    </row>
    <row r="21" spans="1:28" ht="27.95" customHeight="1" x14ac:dyDescent="0.25">
      <c r="A21" s="3" t="s">
        <v>138</v>
      </c>
      <c r="B21" s="17">
        <v>46077</v>
      </c>
      <c r="C21" s="3" t="s">
        <v>90</v>
      </c>
      <c r="D21" s="3" t="s">
        <v>91</v>
      </c>
      <c r="E21" s="3" t="s">
        <v>11</v>
      </c>
      <c r="F21" s="3" t="s">
        <v>102</v>
      </c>
      <c r="G21" s="3" t="s">
        <v>94</v>
      </c>
      <c r="H21" s="3" t="s">
        <v>128</v>
      </c>
      <c r="I21" s="3" t="s">
        <v>16</v>
      </c>
      <c r="J21" s="3">
        <v>4</v>
      </c>
      <c r="K21" s="3">
        <v>3</v>
      </c>
      <c r="L21" s="3">
        <v>4</v>
      </c>
      <c r="M21" s="3">
        <v>3</v>
      </c>
      <c r="N21" s="3">
        <v>4</v>
      </c>
      <c r="O21" s="3">
        <v>3</v>
      </c>
      <c r="P21" s="3">
        <v>3</v>
      </c>
      <c r="Q21" s="3">
        <v>4</v>
      </c>
      <c r="R21" s="3">
        <v>4</v>
      </c>
      <c r="S21" s="3">
        <v>4</v>
      </c>
      <c r="T21" s="3">
        <v>4</v>
      </c>
      <c r="U21" s="3">
        <v>4</v>
      </c>
      <c r="V21" s="3">
        <v>8</v>
      </c>
      <c r="W21" s="3">
        <v>2</v>
      </c>
      <c r="X21" s="3" t="s">
        <v>61</v>
      </c>
      <c r="Y21" s="3" t="s">
        <v>139</v>
      </c>
      <c r="Z21" s="18">
        <f t="shared" si="0"/>
        <v>3.6666666666666665</v>
      </c>
      <c r="AA21" s="3" t="str">
        <f t="shared" si="1"/>
        <v>Passiv</v>
      </c>
      <c r="AB21" s="3" t="str">
        <f t="shared" si="2"/>
        <v>Ja</v>
      </c>
    </row>
    <row r="22" spans="1:28" ht="27.95" customHeight="1" x14ac:dyDescent="0.25">
      <c r="A22" s="3" t="s">
        <v>140</v>
      </c>
      <c r="B22" s="17">
        <v>46035</v>
      </c>
      <c r="C22" s="3" t="s">
        <v>90</v>
      </c>
      <c r="D22" s="3" t="s">
        <v>9</v>
      </c>
      <c r="E22" s="3" t="s">
        <v>11</v>
      </c>
      <c r="F22" s="3" t="s">
        <v>93</v>
      </c>
      <c r="G22" s="3" t="s">
        <v>137</v>
      </c>
      <c r="H22" s="3" t="s">
        <v>16</v>
      </c>
      <c r="I22" s="3" t="s">
        <v>16</v>
      </c>
      <c r="J22" s="3">
        <v>3</v>
      </c>
      <c r="K22" s="3">
        <v>4</v>
      </c>
      <c r="L22" s="3">
        <v>4</v>
      </c>
      <c r="M22" s="3">
        <v>4</v>
      </c>
      <c r="N22" s="3">
        <v>4</v>
      </c>
      <c r="O22" s="3">
        <v>3</v>
      </c>
      <c r="P22" s="3">
        <v>4</v>
      </c>
      <c r="Q22" s="3">
        <v>4</v>
      </c>
      <c r="R22" s="3">
        <v>5</v>
      </c>
      <c r="S22" s="3">
        <v>4</v>
      </c>
      <c r="T22" s="3">
        <v>4</v>
      </c>
      <c r="U22" s="3">
        <v>3</v>
      </c>
      <c r="V22" s="3">
        <v>8</v>
      </c>
      <c r="W22" s="3">
        <v>4</v>
      </c>
      <c r="X22" s="3" t="s">
        <v>61</v>
      </c>
      <c r="Y22" s="3" t="s">
        <v>141</v>
      </c>
      <c r="Z22" s="18">
        <f t="shared" si="0"/>
        <v>3.8333333333333335</v>
      </c>
      <c r="AA22" s="3" t="str">
        <f t="shared" si="1"/>
        <v>Passiv</v>
      </c>
      <c r="AB22" s="3" t="str">
        <f t="shared" si="2"/>
        <v>Nein</v>
      </c>
    </row>
    <row r="23" spans="1:28" ht="27.95" customHeight="1" x14ac:dyDescent="0.25">
      <c r="A23" s="3" t="s">
        <v>142</v>
      </c>
      <c r="B23" s="17">
        <v>46129</v>
      </c>
      <c r="C23" s="3" t="s">
        <v>101</v>
      </c>
      <c r="D23" s="3" t="s">
        <v>91</v>
      </c>
      <c r="E23" s="3" t="s">
        <v>11</v>
      </c>
      <c r="F23" s="3" t="s">
        <v>111</v>
      </c>
      <c r="G23" s="3" t="s">
        <v>98</v>
      </c>
      <c r="H23" s="3" t="s">
        <v>128</v>
      </c>
      <c r="I23" s="3" t="s">
        <v>16</v>
      </c>
      <c r="J23" s="3">
        <v>4</v>
      </c>
      <c r="K23" s="3">
        <v>4</v>
      </c>
      <c r="L23" s="3">
        <v>5</v>
      </c>
      <c r="M23" s="3">
        <v>3</v>
      </c>
      <c r="N23" s="3">
        <v>4</v>
      </c>
      <c r="O23" s="3">
        <v>3</v>
      </c>
      <c r="P23" s="3">
        <v>4</v>
      </c>
      <c r="Q23" s="3">
        <v>3</v>
      </c>
      <c r="R23" s="3">
        <v>4</v>
      </c>
      <c r="S23" s="3">
        <v>4</v>
      </c>
      <c r="T23" s="3">
        <v>3</v>
      </c>
      <c r="U23" s="3">
        <v>3</v>
      </c>
      <c r="V23" s="3">
        <v>8</v>
      </c>
      <c r="W23" s="3">
        <v>4</v>
      </c>
      <c r="X23" s="3" t="s">
        <v>61</v>
      </c>
      <c r="Y23" s="3" t="s">
        <v>141</v>
      </c>
      <c r="Z23" s="18">
        <f t="shared" si="0"/>
        <v>3.6666666666666665</v>
      </c>
      <c r="AA23" s="3" t="str">
        <f t="shared" si="1"/>
        <v>Passiv</v>
      </c>
      <c r="AB23" s="3" t="str">
        <f t="shared" si="2"/>
        <v>Ja</v>
      </c>
    </row>
    <row r="24" spans="1:28" ht="27.95" customHeight="1" x14ac:dyDescent="0.25">
      <c r="A24" s="3" t="s">
        <v>143</v>
      </c>
      <c r="B24" s="17">
        <v>46033</v>
      </c>
      <c r="C24" s="3" t="s">
        <v>90</v>
      </c>
      <c r="D24" s="3" t="s">
        <v>9</v>
      </c>
      <c r="E24" s="3" t="s">
        <v>107</v>
      </c>
      <c r="F24" s="3" t="s">
        <v>97</v>
      </c>
      <c r="G24" s="3" t="s">
        <v>94</v>
      </c>
      <c r="H24" s="3" t="s">
        <v>16</v>
      </c>
      <c r="I24" s="3" t="s">
        <v>16</v>
      </c>
      <c r="J24" s="3">
        <v>4</v>
      </c>
      <c r="K24" s="3">
        <v>5</v>
      </c>
      <c r="L24" s="3">
        <v>5</v>
      </c>
      <c r="M24" s="3">
        <v>5</v>
      </c>
      <c r="N24" s="3">
        <v>4</v>
      </c>
      <c r="O24" s="3">
        <v>5</v>
      </c>
      <c r="P24" s="3">
        <v>4</v>
      </c>
      <c r="Q24" s="3">
        <v>4</v>
      </c>
      <c r="R24" s="3">
        <v>4</v>
      </c>
      <c r="S24" s="3">
        <v>4</v>
      </c>
      <c r="T24" s="3">
        <v>4</v>
      </c>
      <c r="U24" s="3">
        <v>4</v>
      </c>
      <c r="V24" s="3">
        <v>10</v>
      </c>
      <c r="W24" s="3">
        <v>4</v>
      </c>
      <c r="X24" s="3" t="s">
        <v>16</v>
      </c>
      <c r="Y24" s="3" t="s">
        <v>99</v>
      </c>
      <c r="Z24" s="18">
        <f t="shared" si="0"/>
        <v>4.333333333333333</v>
      </c>
      <c r="AA24" s="3" t="str">
        <f t="shared" si="1"/>
        <v>Promotor</v>
      </c>
      <c r="AB24" s="3" t="str">
        <f t="shared" si="2"/>
        <v>Nein</v>
      </c>
    </row>
    <row r="25" spans="1:28" ht="27.95" customHeight="1" x14ac:dyDescent="0.25">
      <c r="A25" s="3" t="s">
        <v>144</v>
      </c>
      <c r="B25" s="17">
        <v>46102</v>
      </c>
      <c r="C25" s="3" t="s">
        <v>90</v>
      </c>
      <c r="D25" s="3" t="s">
        <v>9</v>
      </c>
      <c r="E25" s="3" t="s">
        <v>130</v>
      </c>
      <c r="F25" s="3" t="s">
        <v>127</v>
      </c>
      <c r="G25" s="3" t="s">
        <v>125</v>
      </c>
      <c r="H25" s="3" t="s">
        <v>128</v>
      </c>
      <c r="I25" s="3" t="s">
        <v>16</v>
      </c>
      <c r="J25" s="3">
        <v>4</v>
      </c>
      <c r="K25" s="3">
        <v>4</v>
      </c>
      <c r="L25" s="3">
        <v>3</v>
      </c>
      <c r="M25" s="3">
        <v>3</v>
      </c>
      <c r="N25" s="3">
        <v>4</v>
      </c>
      <c r="O25" s="3">
        <v>3</v>
      </c>
      <c r="P25" s="3">
        <v>4</v>
      </c>
      <c r="Q25" s="3">
        <v>3</v>
      </c>
      <c r="R25" s="3">
        <v>5</v>
      </c>
      <c r="S25" s="3">
        <v>4</v>
      </c>
      <c r="T25" s="3">
        <v>3</v>
      </c>
      <c r="U25" s="3">
        <v>3</v>
      </c>
      <c r="V25" s="3">
        <v>7</v>
      </c>
      <c r="W25" s="3">
        <v>4</v>
      </c>
      <c r="X25" s="3" t="s">
        <v>61</v>
      </c>
      <c r="Y25" s="3" t="s">
        <v>145</v>
      </c>
      <c r="Z25" s="18">
        <f t="shared" si="0"/>
        <v>3.5833333333333335</v>
      </c>
      <c r="AA25" s="3" t="str">
        <f t="shared" si="1"/>
        <v>Passiv</v>
      </c>
      <c r="AB25" s="3" t="str">
        <f t="shared" si="2"/>
        <v>Ja</v>
      </c>
    </row>
    <row r="26" spans="1:28" ht="27.95" customHeight="1" x14ac:dyDescent="0.25">
      <c r="A26" s="3"/>
      <c r="B26" s="1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18" t="str">
        <f t="shared" si="0"/>
        <v/>
      </c>
      <c r="AA26" s="3" t="str">
        <f t="shared" si="1"/>
        <v/>
      </c>
      <c r="AB26" s="3" t="str">
        <f t="shared" si="2"/>
        <v/>
      </c>
    </row>
    <row r="27" spans="1:28" ht="27.95" customHeight="1" x14ac:dyDescent="0.25">
      <c r="A27" s="3"/>
      <c r="B27" s="1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18" t="str">
        <f t="shared" si="0"/>
        <v/>
      </c>
      <c r="AA27" s="3" t="str">
        <f t="shared" si="1"/>
        <v/>
      </c>
      <c r="AB27" s="3" t="str">
        <f t="shared" si="2"/>
        <v/>
      </c>
    </row>
    <row r="28" spans="1:28" ht="27.95" customHeight="1" x14ac:dyDescent="0.25">
      <c r="A28" s="3"/>
      <c r="B28" s="1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18" t="str">
        <f t="shared" si="0"/>
        <v/>
      </c>
      <c r="AA28" s="3" t="str">
        <f t="shared" si="1"/>
        <v/>
      </c>
      <c r="AB28" s="3" t="str">
        <f t="shared" si="2"/>
        <v/>
      </c>
    </row>
    <row r="29" spans="1:28" ht="27.95" customHeight="1" x14ac:dyDescent="0.25">
      <c r="A29" s="3"/>
      <c r="B29" s="1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18" t="str">
        <f t="shared" si="0"/>
        <v/>
      </c>
      <c r="AA29" s="3" t="str">
        <f t="shared" si="1"/>
        <v/>
      </c>
      <c r="AB29" s="3" t="str">
        <f t="shared" si="2"/>
        <v/>
      </c>
    </row>
    <row r="30" spans="1:28" ht="27.95" customHeight="1" x14ac:dyDescent="0.25">
      <c r="A30" s="3"/>
      <c r="B30" s="1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18" t="str">
        <f t="shared" si="0"/>
        <v/>
      </c>
      <c r="AA30" s="3" t="str">
        <f t="shared" si="1"/>
        <v/>
      </c>
      <c r="AB30" s="3" t="str">
        <f t="shared" si="2"/>
        <v/>
      </c>
    </row>
    <row r="31" spans="1:28" ht="27.95" customHeight="1" x14ac:dyDescent="0.25">
      <c r="A31" s="3"/>
      <c r="B31" s="1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18" t="str">
        <f t="shared" si="0"/>
        <v/>
      </c>
      <c r="AA31" s="3" t="str">
        <f t="shared" si="1"/>
        <v/>
      </c>
      <c r="AB31" s="3" t="str">
        <f t="shared" si="2"/>
        <v/>
      </c>
    </row>
    <row r="32" spans="1:28" ht="27.95" customHeight="1" x14ac:dyDescent="0.25">
      <c r="A32" s="3"/>
      <c r="B32" s="1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18" t="str">
        <f t="shared" si="0"/>
        <v/>
      </c>
      <c r="AA32" s="3" t="str">
        <f t="shared" si="1"/>
        <v/>
      </c>
      <c r="AB32" s="3" t="str">
        <f t="shared" si="2"/>
        <v/>
      </c>
    </row>
    <row r="33" spans="1:28" ht="27.95" customHeight="1" x14ac:dyDescent="0.25">
      <c r="A33" s="3"/>
      <c r="B33" s="1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18" t="str">
        <f t="shared" si="0"/>
        <v/>
      </c>
      <c r="AA33" s="3" t="str">
        <f t="shared" si="1"/>
        <v/>
      </c>
      <c r="AB33" s="3" t="str">
        <f t="shared" si="2"/>
        <v/>
      </c>
    </row>
    <row r="34" spans="1:28" ht="27.95" customHeight="1" x14ac:dyDescent="0.25">
      <c r="A34" s="3"/>
      <c r="B34" s="1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18" t="str">
        <f t="shared" ref="Z34:Z65" si="3">IF(A34="","",AVERAGE(J34:U34))</f>
        <v/>
      </c>
      <c r="AA34" s="3" t="str">
        <f t="shared" ref="AA34:AA65" si="4">IF(A34="","",IF(V34&gt;=9,"Promotor",IF(V34&gt;=7,"Passiv","Kritiker")))</f>
        <v/>
      </c>
      <c r="AB34" s="3" t="str">
        <f t="shared" ref="AB34:AB65" si="5">IF(A34="","",IF(OR(Z34&lt;3.5,V34&lt;=6,W34&lt;=2,H34&lt;&gt;"Ja"),"Ja","Nein"))</f>
        <v/>
      </c>
    </row>
    <row r="35" spans="1:28" ht="27.95" customHeight="1" x14ac:dyDescent="0.25">
      <c r="A35" s="3"/>
      <c r="B35" s="1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18" t="str">
        <f t="shared" si="3"/>
        <v/>
      </c>
      <c r="AA35" s="3" t="str">
        <f t="shared" si="4"/>
        <v/>
      </c>
      <c r="AB35" s="3" t="str">
        <f t="shared" si="5"/>
        <v/>
      </c>
    </row>
    <row r="36" spans="1:28" ht="27.95" customHeight="1" x14ac:dyDescent="0.25">
      <c r="A36" s="3"/>
      <c r="B36" s="1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18" t="str">
        <f t="shared" si="3"/>
        <v/>
      </c>
      <c r="AA36" s="3" t="str">
        <f t="shared" si="4"/>
        <v/>
      </c>
      <c r="AB36" s="3" t="str">
        <f t="shared" si="5"/>
        <v/>
      </c>
    </row>
    <row r="37" spans="1:28" ht="27.95" customHeight="1" x14ac:dyDescent="0.25">
      <c r="A37" s="3"/>
      <c r="B37" s="1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18" t="str">
        <f t="shared" si="3"/>
        <v/>
      </c>
      <c r="AA37" s="3" t="str">
        <f t="shared" si="4"/>
        <v/>
      </c>
      <c r="AB37" s="3" t="str">
        <f t="shared" si="5"/>
        <v/>
      </c>
    </row>
    <row r="38" spans="1:28" ht="27.95" customHeight="1" x14ac:dyDescent="0.25">
      <c r="A38" s="3"/>
      <c r="B38" s="1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18" t="str">
        <f t="shared" si="3"/>
        <v/>
      </c>
      <c r="AA38" s="3" t="str">
        <f t="shared" si="4"/>
        <v/>
      </c>
      <c r="AB38" s="3" t="str">
        <f t="shared" si="5"/>
        <v/>
      </c>
    </row>
    <row r="39" spans="1:28" ht="27.95" customHeight="1" x14ac:dyDescent="0.25">
      <c r="A39" s="3"/>
      <c r="B39" s="1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18" t="str">
        <f t="shared" si="3"/>
        <v/>
      </c>
      <c r="AA39" s="3" t="str">
        <f t="shared" si="4"/>
        <v/>
      </c>
      <c r="AB39" s="3" t="str">
        <f t="shared" si="5"/>
        <v/>
      </c>
    </row>
    <row r="40" spans="1:28" ht="27.95" customHeight="1" x14ac:dyDescent="0.25">
      <c r="A40" s="3"/>
      <c r="B40" s="1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18" t="str">
        <f t="shared" si="3"/>
        <v/>
      </c>
      <c r="AA40" s="3" t="str">
        <f t="shared" si="4"/>
        <v/>
      </c>
      <c r="AB40" s="3" t="str">
        <f t="shared" si="5"/>
        <v/>
      </c>
    </row>
    <row r="41" spans="1:28" ht="27.95" customHeight="1" x14ac:dyDescent="0.25">
      <c r="A41" s="3"/>
      <c r="B41" s="1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18" t="str">
        <f t="shared" si="3"/>
        <v/>
      </c>
      <c r="AA41" s="3" t="str">
        <f t="shared" si="4"/>
        <v/>
      </c>
      <c r="AB41" s="3" t="str">
        <f t="shared" si="5"/>
        <v/>
      </c>
    </row>
    <row r="42" spans="1:28" ht="27.95" customHeight="1" x14ac:dyDescent="0.25">
      <c r="A42" s="3"/>
      <c r="B42" s="1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18" t="str">
        <f t="shared" si="3"/>
        <v/>
      </c>
      <c r="AA42" s="3" t="str">
        <f t="shared" si="4"/>
        <v/>
      </c>
      <c r="AB42" s="3" t="str">
        <f t="shared" si="5"/>
        <v/>
      </c>
    </row>
    <row r="43" spans="1:28" ht="27.95" customHeight="1" x14ac:dyDescent="0.25">
      <c r="A43" s="3"/>
      <c r="B43" s="1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18" t="str">
        <f t="shared" si="3"/>
        <v/>
      </c>
      <c r="AA43" s="3" t="str">
        <f t="shared" si="4"/>
        <v/>
      </c>
      <c r="AB43" s="3" t="str">
        <f t="shared" si="5"/>
        <v/>
      </c>
    </row>
    <row r="44" spans="1:28" ht="27.95" customHeight="1" x14ac:dyDescent="0.25">
      <c r="A44" s="3"/>
      <c r="B44" s="1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18" t="str">
        <f t="shared" si="3"/>
        <v/>
      </c>
      <c r="AA44" s="3" t="str">
        <f t="shared" si="4"/>
        <v/>
      </c>
      <c r="AB44" s="3" t="str">
        <f t="shared" si="5"/>
        <v/>
      </c>
    </row>
    <row r="45" spans="1:28" ht="27.95" customHeight="1" x14ac:dyDescent="0.25">
      <c r="A45" s="3"/>
      <c r="B45" s="1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18" t="str">
        <f t="shared" si="3"/>
        <v/>
      </c>
      <c r="AA45" s="3" t="str">
        <f t="shared" si="4"/>
        <v/>
      </c>
      <c r="AB45" s="3" t="str">
        <f t="shared" si="5"/>
        <v/>
      </c>
    </row>
    <row r="46" spans="1:28" ht="27.95" customHeight="1" x14ac:dyDescent="0.25">
      <c r="A46" s="3"/>
      <c r="B46" s="1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18" t="str">
        <f t="shared" si="3"/>
        <v/>
      </c>
      <c r="AA46" s="3" t="str">
        <f t="shared" si="4"/>
        <v/>
      </c>
      <c r="AB46" s="3" t="str">
        <f t="shared" si="5"/>
        <v/>
      </c>
    </row>
    <row r="47" spans="1:28" ht="27.95" customHeight="1" x14ac:dyDescent="0.25">
      <c r="A47" s="3"/>
      <c r="B47" s="1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18" t="str">
        <f t="shared" si="3"/>
        <v/>
      </c>
      <c r="AA47" s="3" t="str">
        <f t="shared" si="4"/>
        <v/>
      </c>
      <c r="AB47" s="3" t="str">
        <f t="shared" si="5"/>
        <v/>
      </c>
    </row>
    <row r="48" spans="1:28" ht="27.95" customHeight="1" x14ac:dyDescent="0.25">
      <c r="A48" s="3"/>
      <c r="B48" s="1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18" t="str">
        <f t="shared" si="3"/>
        <v/>
      </c>
      <c r="AA48" s="3" t="str">
        <f t="shared" si="4"/>
        <v/>
      </c>
      <c r="AB48" s="3" t="str">
        <f t="shared" si="5"/>
        <v/>
      </c>
    </row>
    <row r="49" spans="1:28" ht="27.95" customHeight="1" x14ac:dyDescent="0.25">
      <c r="A49" s="3"/>
      <c r="B49" s="1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18" t="str">
        <f t="shared" si="3"/>
        <v/>
      </c>
      <c r="AA49" s="3" t="str">
        <f t="shared" si="4"/>
        <v/>
      </c>
      <c r="AB49" s="3" t="str">
        <f t="shared" si="5"/>
        <v/>
      </c>
    </row>
    <row r="50" spans="1:28" ht="27.95" customHeight="1" x14ac:dyDescent="0.25">
      <c r="A50" s="3"/>
      <c r="B50" s="1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18" t="str">
        <f t="shared" si="3"/>
        <v/>
      </c>
      <c r="AA50" s="3" t="str">
        <f t="shared" si="4"/>
        <v/>
      </c>
      <c r="AB50" s="3" t="str">
        <f t="shared" si="5"/>
        <v/>
      </c>
    </row>
    <row r="51" spans="1:28" ht="27.95" customHeight="1" x14ac:dyDescent="0.25">
      <c r="A51" s="3"/>
      <c r="B51" s="1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18" t="str">
        <f t="shared" si="3"/>
        <v/>
      </c>
      <c r="AA51" s="3" t="str">
        <f t="shared" si="4"/>
        <v/>
      </c>
      <c r="AB51" s="3" t="str">
        <f t="shared" si="5"/>
        <v/>
      </c>
    </row>
    <row r="52" spans="1:28" ht="27.95" customHeight="1" x14ac:dyDescent="0.25">
      <c r="A52" s="3"/>
      <c r="B52" s="1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18" t="str">
        <f t="shared" si="3"/>
        <v/>
      </c>
      <c r="AA52" s="3" t="str">
        <f t="shared" si="4"/>
        <v/>
      </c>
      <c r="AB52" s="3" t="str">
        <f t="shared" si="5"/>
        <v/>
      </c>
    </row>
    <row r="53" spans="1:28" ht="27.95" customHeight="1" x14ac:dyDescent="0.25">
      <c r="A53" s="3"/>
      <c r="B53" s="1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18" t="str">
        <f t="shared" si="3"/>
        <v/>
      </c>
      <c r="AA53" s="3" t="str">
        <f t="shared" si="4"/>
        <v/>
      </c>
      <c r="AB53" s="3" t="str">
        <f t="shared" si="5"/>
        <v/>
      </c>
    </row>
    <row r="54" spans="1:28" ht="27.95" customHeight="1" x14ac:dyDescent="0.25">
      <c r="A54" s="3"/>
      <c r="B54" s="1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18" t="str">
        <f t="shared" si="3"/>
        <v/>
      </c>
      <c r="AA54" s="3" t="str">
        <f t="shared" si="4"/>
        <v/>
      </c>
      <c r="AB54" s="3" t="str">
        <f t="shared" si="5"/>
        <v/>
      </c>
    </row>
    <row r="55" spans="1:28" ht="27.95" customHeight="1" x14ac:dyDescent="0.25">
      <c r="A55" s="3"/>
      <c r="B55" s="1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18" t="str">
        <f t="shared" si="3"/>
        <v/>
      </c>
      <c r="AA55" s="3" t="str">
        <f t="shared" si="4"/>
        <v/>
      </c>
      <c r="AB55" s="3" t="str">
        <f t="shared" si="5"/>
        <v/>
      </c>
    </row>
    <row r="56" spans="1:28" ht="27.95" customHeight="1" x14ac:dyDescent="0.25">
      <c r="A56" s="3"/>
      <c r="B56" s="17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18" t="str">
        <f t="shared" si="3"/>
        <v/>
      </c>
      <c r="AA56" s="3" t="str">
        <f t="shared" si="4"/>
        <v/>
      </c>
      <c r="AB56" s="3" t="str">
        <f t="shared" si="5"/>
        <v/>
      </c>
    </row>
    <row r="57" spans="1:28" ht="27.95" customHeight="1" x14ac:dyDescent="0.25">
      <c r="A57" s="3"/>
      <c r="B57" s="17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18" t="str">
        <f t="shared" si="3"/>
        <v/>
      </c>
      <c r="AA57" s="3" t="str">
        <f t="shared" si="4"/>
        <v/>
      </c>
      <c r="AB57" s="3" t="str">
        <f t="shared" si="5"/>
        <v/>
      </c>
    </row>
    <row r="58" spans="1:28" ht="27.95" customHeight="1" x14ac:dyDescent="0.25">
      <c r="A58" s="3"/>
      <c r="B58" s="17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18" t="str">
        <f t="shared" si="3"/>
        <v/>
      </c>
      <c r="AA58" s="3" t="str">
        <f t="shared" si="4"/>
        <v/>
      </c>
      <c r="AB58" s="3" t="str">
        <f t="shared" si="5"/>
        <v/>
      </c>
    </row>
    <row r="59" spans="1:28" ht="27.95" customHeight="1" x14ac:dyDescent="0.25">
      <c r="A59" s="3"/>
      <c r="B59" s="17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18" t="str">
        <f t="shared" si="3"/>
        <v/>
      </c>
      <c r="AA59" s="3" t="str">
        <f t="shared" si="4"/>
        <v/>
      </c>
      <c r="AB59" s="3" t="str">
        <f t="shared" si="5"/>
        <v/>
      </c>
    </row>
    <row r="60" spans="1:28" ht="27.95" customHeight="1" x14ac:dyDescent="0.25">
      <c r="A60" s="3"/>
      <c r="B60" s="17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18" t="str">
        <f t="shared" si="3"/>
        <v/>
      </c>
      <c r="AA60" s="3" t="str">
        <f t="shared" si="4"/>
        <v/>
      </c>
      <c r="AB60" s="3" t="str">
        <f t="shared" si="5"/>
        <v/>
      </c>
    </row>
    <row r="61" spans="1:28" ht="27.95" customHeight="1" x14ac:dyDescent="0.25">
      <c r="A61" s="3"/>
      <c r="B61" s="17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18" t="str">
        <f t="shared" si="3"/>
        <v/>
      </c>
      <c r="AA61" s="3" t="str">
        <f t="shared" si="4"/>
        <v/>
      </c>
      <c r="AB61" s="3" t="str">
        <f t="shared" si="5"/>
        <v/>
      </c>
    </row>
    <row r="62" spans="1:28" ht="27.95" customHeight="1" x14ac:dyDescent="0.25">
      <c r="A62" s="3"/>
      <c r="B62" s="17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18" t="str">
        <f t="shared" si="3"/>
        <v/>
      </c>
      <c r="AA62" s="3" t="str">
        <f t="shared" si="4"/>
        <v/>
      </c>
      <c r="AB62" s="3" t="str">
        <f t="shared" si="5"/>
        <v/>
      </c>
    </row>
    <row r="63" spans="1:28" ht="27.95" customHeight="1" x14ac:dyDescent="0.25">
      <c r="A63" s="3"/>
      <c r="B63" s="17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18" t="str">
        <f t="shared" si="3"/>
        <v/>
      </c>
      <c r="AA63" s="3" t="str">
        <f t="shared" si="4"/>
        <v/>
      </c>
      <c r="AB63" s="3" t="str">
        <f t="shared" si="5"/>
        <v/>
      </c>
    </row>
    <row r="64" spans="1:28" ht="27.95" customHeight="1" x14ac:dyDescent="0.25">
      <c r="A64" s="3"/>
      <c r="B64" s="17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18" t="str">
        <f t="shared" si="3"/>
        <v/>
      </c>
      <c r="AA64" s="3" t="str">
        <f t="shared" si="4"/>
        <v/>
      </c>
      <c r="AB64" s="3" t="str">
        <f t="shared" si="5"/>
        <v/>
      </c>
    </row>
    <row r="65" spans="1:28" ht="27.95" customHeight="1" x14ac:dyDescent="0.25">
      <c r="A65" s="3"/>
      <c r="B65" s="17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18" t="str">
        <f t="shared" si="3"/>
        <v/>
      </c>
      <c r="AA65" s="3" t="str">
        <f t="shared" si="4"/>
        <v/>
      </c>
      <c r="AB65" s="3" t="str">
        <f t="shared" si="5"/>
        <v/>
      </c>
    </row>
    <row r="66" spans="1:28" ht="27.95" customHeight="1" x14ac:dyDescent="0.25">
      <c r="A66" s="3"/>
      <c r="B66" s="17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18" t="str">
        <f t="shared" ref="Z66:Z97" si="6">IF(A66="","",AVERAGE(J66:U66))</f>
        <v/>
      </c>
      <c r="AA66" s="3" t="str">
        <f t="shared" ref="AA66:AA97" si="7">IF(A66="","",IF(V66&gt;=9,"Promotor",IF(V66&gt;=7,"Passiv","Kritiker")))</f>
        <v/>
      </c>
      <c r="AB66" s="3" t="str">
        <f t="shared" ref="AB66:AB97" si="8">IF(A66="","",IF(OR(Z66&lt;3.5,V66&lt;=6,W66&lt;=2,H66&lt;&gt;"Ja"),"Ja","Nein"))</f>
        <v/>
      </c>
    </row>
    <row r="67" spans="1:28" ht="27.95" customHeight="1" x14ac:dyDescent="0.25">
      <c r="A67" s="3"/>
      <c r="B67" s="17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18" t="str">
        <f t="shared" si="6"/>
        <v/>
      </c>
      <c r="AA67" s="3" t="str">
        <f t="shared" si="7"/>
        <v/>
      </c>
      <c r="AB67" s="3" t="str">
        <f t="shared" si="8"/>
        <v/>
      </c>
    </row>
    <row r="68" spans="1:28" ht="27.95" customHeight="1" x14ac:dyDescent="0.25">
      <c r="A68" s="3"/>
      <c r="B68" s="17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18" t="str">
        <f t="shared" si="6"/>
        <v/>
      </c>
      <c r="AA68" s="3" t="str">
        <f t="shared" si="7"/>
        <v/>
      </c>
      <c r="AB68" s="3" t="str">
        <f t="shared" si="8"/>
        <v/>
      </c>
    </row>
    <row r="69" spans="1:28" ht="27.95" customHeight="1" x14ac:dyDescent="0.25">
      <c r="A69" s="3"/>
      <c r="B69" s="17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18" t="str">
        <f t="shared" si="6"/>
        <v/>
      </c>
      <c r="AA69" s="3" t="str">
        <f t="shared" si="7"/>
        <v/>
      </c>
      <c r="AB69" s="3" t="str">
        <f t="shared" si="8"/>
        <v/>
      </c>
    </row>
    <row r="70" spans="1:28" ht="27.95" customHeight="1" x14ac:dyDescent="0.25">
      <c r="A70" s="3"/>
      <c r="B70" s="17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18" t="str">
        <f t="shared" si="6"/>
        <v/>
      </c>
      <c r="AA70" s="3" t="str">
        <f t="shared" si="7"/>
        <v/>
      </c>
      <c r="AB70" s="3" t="str">
        <f t="shared" si="8"/>
        <v/>
      </c>
    </row>
    <row r="71" spans="1:28" ht="27.95" customHeight="1" x14ac:dyDescent="0.25">
      <c r="A71" s="3"/>
      <c r="B71" s="17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18" t="str">
        <f t="shared" si="6"/>
        <v/>
      </c>
      <c r="AA71" s="3" t="str">
        <f t="shared" si="7"/>
        <v/>
      </c>
      <c r="AB71" s="3" t="str">
        <f t="shared" si="8"/>
        <v/>
      </c>
    </row>
    <row r="72" spans="1:28" ht="27.95" customHeight="1" x14ac:dyDescent="0.25">
      <c r="A72" s="3"/>
      <c r="B72" s="17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18" t="str">
        <f t="shared" si="6"/>
        <v/>
      </c>
      <c r="AA72" s="3" t="str">
        <f t="shared" si="7"/>
        <v/>
      </c>
      <c r="AB72" s="3" t="str">
        <f t="shared" si="8"/>
        <v/>
      </c>
    </row>
    <row r="73" spans="1:28" ht="27.95" customHeight="1" x14ac:dyDescent="0.25">
      <c r="A73" s="3"/>
      <c r="B73" s="17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18" t="str">
        <f t="shared" si="6"/>
        <v/>
      </c>
      <c r="AA73" s="3" t="str">
        <f t="shared" si="7"/>
        <v/>
      </c>
      <c r="AB73" s="3" t="str">
        <f t="shared" si="8"/>
        <v/>
      </c>
    </row>
    <row r="74" spans="1:28" ht="27.95" customHeight="1" x14ac:dyDescent="0.25">
      <c r="A74" s="3"/>
      <c r="B74" s="17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18" t="str">
        <f t="shared" si="6"/>
        <v/>
      </c>
      <c r="AA74" s="3" t="str">
        <f t="shared" si="7"/>
        <v/>
      </c>
      <c r="AB74" s="3" t="str">
        <f t="shared" si="8"/>
        <v/>
      </c>
    </row>
    <row r="75" spans="1:28" ht="27.95" customHeight="1" x14ac:dyDescent="0.25">
      <c r="A75" s="3"/>
      <c r="B75" s="17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18" t="str">
        <f t="shared" si="6"/>
        <v/>
      </c>
      <c r="AA75" s="3" t="str">
        <f t="shared" si="7"/>
        <v/>
      </c>
      <c r="AB75" s="3" t="str">
        <f t="shared" si="8"/>
        <v/>
      </c>
    </row>
    <row r="76" spans="1:28" ht="27.95" customHeight="1" x14ac:dyDescent="0.25">
      <c r="A76" s="3"/>
      <c r="B76" s="17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18" t="str">
        <f t="shared" si="6"/>
        <v/>
      </c>
      <c r="AA76" s="3" t="str">
        <f t="shared" si="7"/>
        <v/>
      </c>
      <c r="AB76" s="3" t="str">
        <f t="shared" si="8"/>
        <v/>
      </c>
    </row>
    <row r="77" spans="1:28" ht="27.95" customHeight="1" x14ac:dyDescent="0.25">
      <c r="A77" s="3"/>
      <c r="B77" s="17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18" t="str">
        <f t="shared" si="6"/>
        <v/>
      </c>
      <c r="AA77" s="3" t="str">
        <f t="shared" si="7"/>
        <v/>
      </c>
      <c r="AB77" s="3" t="str">
        <f t="shared" si="8"/>
        <v/>
      </c>
    </row>
    <row r="78" spans="1:28" ht="27.95" customHeight="1" x14ac:dyDescent="0.25">
      <c r="A78" s="3"/>
      <c r="B78" s="17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18" t="str">
        <f t="shared" si="6"/>
        <v/>
      </c>
      <c r="AA78" s="3" t="str">
        <f t="shared" si="7"/>
        <v/>
      </c>
      <c r="AB78" s="3" t="str">
        <f t="shared" si="8"/>
        <v/>
      </c>
    </row>
    <row r="79" spans="1:28" ht="27.95" customHeight="1" x14ac:dyDescent="0.25">
      <c r="A79" s="3"/>
      <c r="B79" s="17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18" t="str">
        <f t="shared" si="6"/>
        <v/>
      </c>
      <c r="AA79" s="3" t="str">
        <f t="shared" si="7"/>
        <v/>
      </c>
      <c r="AB79" s="3" t="str">
        <f t="shared" si="8"/>
        <v/>
      </c>
    </row>
    <row r="80" spans="1:28" ht="27.95" customHeight="1" x14ac:dyDescent="0.25">
      <c r="A80" s="3"/>
      <c r="B80" s="17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18" t="str">
        <f t="shared" si="6"/>
        <v/>
      </c>
      <c r="AA80" s="3" t="str">
        <f t="shared" si="7"/>
        <v/>
      </c>
      <c r="AB80" s="3" t="str">
        <f t="shared" si="8"/>
        <v/>
      </c>
    </row>
    <row r="81" spans="1:28" ht="27.95" customHeight="1" x14ac:dyDescent="0.25">
      <c r="A81" s="3"/>
      <c r="B81" s="17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18" t="str">
        <f t="shared" si="6"/>
        <v/>
      </c>
      <c r="AA81" s="3" t="str">
        <f t="shared" si="7"/>
        <v/>
      </c>
      <c r="AB81" s="3" t="str">
        <f t="shared" si="8"/>
        <v/>
      </c>
    </row>
    <row r="82" spans="1:28" ht="27.95" customHeight="1" x14ac:dyDescent="0.25">
      <c r="A82" s="3"/>
      <c r="B82" s="17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18" t="str">
        <f t="shared" si="6"/>
        <v/>
      </c>
      <c r="AA82" s="3" t="str">
        <f t="shared" si="7"/>
        <v/>
      </c>
      <c r="AB82" s="3" t="str">
        <f t="shared" si="8"/>
        <v/>
      </c>
    </row>
    <row r="83" spans="1:28" ht="27.95" customHeight="1" x14ac:dyDescent="0.25">
      <c r="A83" s="3"/>
      <c r="B83" s="17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18" t="str">
        <f t="shared" si="6"/>
        <v/>
      </c>
      <c r="AA83" s="3" t="str">
        <f t="shared" si="7"/>
        <v/>
      </c>
      <c r="AB83" s="3" t="str">
        <f t="shared" si="8"/>
        <v/>
      </c>
    </row>
    <row r="84" spans="1:28" ht="27.95" customHeight="1" x14ac:dyDescent="0.25">
      <c r="A84" s="3"/>
      <c r="B84" s="17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18" t="str">
        <f t="shared" si="6"/>
        <v/>
      </c>
      <c r="AA84" s="3" t="str">
        <f t="shared" si="7"/>
        <v/>
      </c>
      <c r="AB84" s="3" t="str">
        <f t="shared" si="8"/>
        <v/>
      </c>
    </row>
    <row r="85" spans="1:28" ht="27.95" customHeight="1" x14ac:dyDescent="0.25">
      <c r="A85" s="3"/>
      <c r="B85" s="17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18" t="str">
        <f t="shared" si="6"/>
        <v/>
      </c>
      <c r="AA85" s="3" t="str">
        <f t="shared" si="7"/>
        <v/>
      </c>
      <c r="AB85" s="3" t="str">
        <f t="shared" si="8"/>
        <v/>
      </c>
    </row>
    <row r="86" spans="1:28" ht="27.95" customHeight="1" x14ac:dyDescent="0.25">
      <c r="A86" s="3"/>
      <c r="B86" s="17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18" t="str">
        <f t="shared" si="6"/>
        <v/>
      </c>
      <c r="AA86" s="3" t="str">
        <f t="shared" si="7"/>
        <v/>
      </c>
      <c r="AB86" s="3" t="str">
        <f t="shared" si="8"/>
        <v/>
      </c>
    </row>
    <row r="87" spans="1:28" ht="27.95" customHeight="1" x14ac:dyDescent="0.25">
      <c r="A87" s="3"/>
      <c r="B87" s="17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18" t="str">
        <f t="shared" si="6"/>
        <v/>
      </c>
      <c r="AA87" s="3" t="str">
        <f t="shared" si="7"/>
        <v/>
      </c>
      <c r="AB87" s="3" t="str">
        <f t="shared" si="8"/>
        <v/>
      </c>
    </row>
    <row r="88" spans="1:28" ht="27.95" customHeight="1" x14ac:dyDescent="0.25">
      <c r="A88" s="3"/>
      <c r="B88" s="17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18" t="str">
        <f t="shared" si="6"/>
        <v/>
      </c>
      <c r="AA88" s="3" t="str">
        <f t="shared" si="7"/>
        <v/>
      </c>
      <c r="AB88" s="3" t="str">
        <f t="shared" si="8"/>
        <v/>
      </c>
    </row>
    <row r="89" spans="1:28" ht="27.95" customHeight="1" x14ac:dyDescent="0.25">
      <c r="A89" s="3"/>
      <c r="B89" s="17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18" t="str">
        <f t="shared" si="6"/>
        <v/>
      </c>
      <c r="AA89" s="3" t="str">
        <f t="shared" si="7"/>
        <v/>
      </c>
      <c r="AB89" s="3" t="str">
        <f t="shared" si="8"/>
        <v/>
      </c>
    </row>
    <row r="90" spans="1:28" ht="27.95" customHeight="1" x14ac:dyDescent="0.25">
      <c r="A90" s="3"/>
      <c r="B90" s="17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18" t="str">
        <f t="shared" si="6"/>
        <v/>
      </c>
      <c r="AA90" s="3" t="str">
        <f t="shared" si="7"/>
        <v/>
      </c>
      <c r="AB90" s="3" t="str">
        <f t="shared" si="8"/>
        <v/>
      </c>
    </row>
    <row r="91" spans="1:28" ht="27.95" customHeight="1" x14ac:dyDescent="0.25">
      <c r="A91" s="3"/>
      <c r="B91" s="17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18" t="str">
        <f t="shared" si="6"/>
        <v/>
      </c>
      <c r="AA91" s="3" t="str">
        <f t="shared" si="7"/>
        <v/>
      </c>
      <c r="AB91" s="3" t="str">
        <f t="shared" si="8"/>
        <v/>
      </c>
    </row>
    <row r="92" spans="1:28" ht="27.95" customHeight="1" x14ac:dyDescent="0.25">
      <c r="A92" s="3"/>
      <c r="B92" s="17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18" t="str">
        <f t="shared" si="6"/>
        <v/>
      </c>
      <c r="AA92" s="3" t="str">
        <f t="shared" si="7"/>
        <v/>
      </c>
      <c r="AB92" s="3" t="str">
        <f t="shared" si="8"/>
        <v/>
      </c>
    </row>
    <row r="93" spans="1:28" ht="27.95" customHeight="1" x14ac:dyDescent="0.25">
      <c r="A93" s="3"/>
      <c r="B93" s="17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18" t="str">
        <f t="shared" si="6"/>
        <v/>
      </c>
      <c r="AA93" s="3" t="str">
        <f t="shared" si="7"/>
        <v/>
      </c>
      <c r="AB93" s="3" t="str">
        <f t="shared" si="8"/>
        <v/>
      </c>
    </row>
    <row r="94" spans="1:28" ht="27.95" customHeight="1" x14ac:dyDescent="0.25">
      <c r="A94" s="3"/>
      <c r="B94" s="17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18" t="str">
        <f t="shared" si="6"/>
        <v/>
      </c>
      <c r="AA94" s="3" t="str">
        <f t="shared" si="7"/>
        <v/>
      </c>
      <c r="AB94" s="3" t="str">
        <f t="shared" si="8"/>
        <v/>
      </c>
    </row>
    <row r="95" spans="1:28" ht="27.95" customHeight="1" x14ac:dyDescent="0.25">
      <c r="A95" s="3"/>
      <c r="B95" s="17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18" t="str">
        <f t="shared" si="6"/>
        <v/>
      </c>
      <c r="AA95" s="3" t="str">
        <f t="shared" si="7"/>
        <v/>
      </c>
      <c r="AB95" s="3" t="str">
        <f t="shared" si="8"/>
        <v/>
      </c>
    </row>
    <row r="96" spans="1:28" ht="27.95" customHeight="1" x14ac:dyDescent="0.25">
      <c r="A96" s="3"/>
      <c r="B96" s="17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18" t="str">
        <f t="shared" si="6"/>
        <v/>
      </c>
      <c r="AA96" s="3" t="str">
        <f t="shared" si="7"/>
        <v/>
      </c>
      <c r="AB96" s="3" t="str">
        <f t="shared" si="8"/>
        <v/>
      </c>
    </row>
    <row r="97" spans="1:28" ht="27.95" customHeight="1" x14ac:dyDescent="0.25">
      <c r="A97" s="3"/>
      <c r="B97" s="17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18" t="str">
        <f t="shared" si="6"/>
        <v/>
      </c>
      <c r="AA97" s="3" t="str">
        <f t="shared" si="7"/>
        <v/>
      </c>
      <c r="AB97" s="3" t="str">
        <f t="shared" si="8"/>
        <v/>
      </c>
    </row>
    <row r="98" spans="1:28" ht="27.95" customHeight="1" x14ac:dyDescent="0.25">
      <c r="A98" s="3"/>
      <c r="B98" s="17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18" t="str">
        <f t="shared" ref="Z98:Z129" si="9">IF(A98="","",AVERAGE(J98:U98))</f>
        <v/>
      </c>
      <c r="AA98" s="3" t="str">
        <f t="shared" ref="AA98:AA129" si="10">IF(A98="","",IF(V98&gt;=9,"Promotor",IF(V98&gt;=7,"Passiv","Kritiker")))</f>
        <v/>
      </c>
      <c r="AB98" s="3" t="str">
        <f t="shared" ref="AB98:AB129" si="11">IF(A98="","",IF(OR(Z98&lt;3.5,V98&lt;=6,W98&lt;=2,H98&lt;&gt;"Ja"),"Ja","Nein"))</f>
        <v/>
      </c>
    </row>
    <row r="99" spans="1:28" ht="27.95" customHeight="1" x14ac:dyDescent="0.25">
      <c r="A99" s="3"/>
      <c r="B99" s="17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18" t="str">
        <f t="shared" si="9"/>
        <v/>
      </c>
      <c r="AA99" s="3" t="str">
        <f t="shared" si="10"/>
        <v/>
      </c>
      <c r="AB99" s="3" t="str">
        <f t="shared" si="11"/>
        <v/>
      </c>
    </row>
    <row r="100" spans="1:28" ht="27.95" customHeight="1" x14ac:dyDescent="0.25">
      <c r="A100" s="3"/>
      <c r="B100" s="17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18" t="str">
        <f t="shared" si="9"/>
        <v/>
      </c>
      <c r="AA100" s="3" t="str">
        <f t="shared" si="10"/>
        <v/>
      </c>
      <c r="AB100" s="3" t="str">
        <f t="shared" si="11"/>
        <v/>
      </c>
    </row>
    <row r="101" spans="1:28" ht="27.95" customHeight="1" x14ac:dyDescent="0.25">
      <c r="A101" s="3"/>
      <c r="B101" s="17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18" t="str">
        <f t="shared" si="9"/>
        <v/>
      </c>
      <c r="AA101" s="3" t="str">
        <f t="shared" si="10"/>
        <v/>
      </c>
      <c r="AB101" s="3" t="str">
        <f t="shared" si="11"/>
        <v/>
      </c>
    </row>
    <row r="102" spans="1:28" ht="27.95" customHeight="1" x14ac:dyDescent="0.25">
      <c r="A102" s="3"/>
      <c r="B102" s="17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18" t="str">
        <f t="shared" si="9"/>
        <v/>
      </c>
      <c r="AA102" s="3" t="str">
        <f t="shared" si="10"/>
        <v/>
      </c>
      <c r="AB102" s="3" t="str">
        <f t="shared" si="11"/>
        <v/>
      </c>
    </row>
    <row r="103" spans="1:28" ht="27.95" customHeight="1" x14ac:dyDescent="0.25">
      <c r="A103" s="3"/>
      <c r="B103" s="17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18" t="str">
        <f t="shared" si="9"/>
        <v/>
      </c>
      <c r="AA103" s="3" t="str">
        <f t="shared" si="10"/>
        <v/>
      </c>
      <c r="AB103" s="3" t="str">
        <f t="shared" si="11"/>
        <v/>
      </c>
    </row>
    <row r="104" spans="1:28" ht="27.95" customHeight="1" x14ac:dyDescent="0.25">
      <c r="A104" s="3"/>
      <c r="B104" s="17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18" t="str">
        <f t="shared" si="9"/>
        <v/>
      </c>
      <c r="AA104" s="3" t="str">
        <f t="shared" si="10"/>
        <v/>
      </c>
      <c r="AB104" s="3" t="str">
        <f t="shared" si="11"/>
        <v/>
      </c>
    </row>
    <row r="105" spans="1:28" ht="27.95" customHeight="1" x14ac:dyDescent="0.25">
      <c r="A105" s="3"/>
      <c r="B105" s="17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18" t="str">
        <f t="shared" si="9"/>
        <v/>
      </c>
      <c r="AA105" s="3" t="str">
        <f t="shared" si="10"/>
        <v/>
      </c>
      <c r="AB105" s="3" t="str">
        <f t="shared" si="11"/>
        <v/>
      </c>
    </row>
    <row r="106" spans="1:28" ht="27.95" customHeight="1" x14ac:dyDescent="0.25">
      <c r="A106" s="3"/>
      <c r="B106" s="17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18" t="str">
        <f t="shared" si="9"/>
        <v/>
      </c>
      <c r="AA106" s="3" t="str">
        <f t="shared" si="10"/>
        <v/>
      </c>
      <c r="AB106" s="3" t="str">
        <f t="shared" si="11"/>
        <v/>
      </c>
    </row>
    <row r="107" spans="1:28" ht="27.95" customHeight="1" x14ac:dyDescent="0.25">
      <c r="A107" s="3"/>
      <c r="B107" s="17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18" t="str">
        <f t="shared" si="9"/>
        <v/>
      </c>
      <c r="AA107" s="3" t="str">
        <f t="shared" si="10"/>
        <v/>
      </c>
      <c r="AB107" s="3" t="str">
        <f t="shared" si="11"/>
        <v/>
      </c>
    </row>
    <row r="108" spans="1:28" ht="27.95" customHeight="1" x14ac:dyDescent="0.25">
      <c r="A108" s="3"/>
      <c r="B108" s="17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18" t="str">
        <f t="shared" si="9"/>
        <v/>
      </c>
      <c r="AA108" s="3" t="str">
        <f t="shared" si="10"/>
        <v/>
      </c>
      <c r="AB108" s="3" t="str">
        <f t="shared" si="11"/>
        <v/>
      </c>
    </row>
    <row r="109" spans="1:28" ht="27.95" customHeight="1" x14ac:dyDescent="0.25">
      <c r="A109" s="3"/>
      <c r="B109" s="17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18" t="str">
        <f t="shared" si="9"/>
        <v/>
      </c>
      <c r="AA109" s="3" t="str">
        <f t="shared" si="10"/>
        <v/>
      </c>
      <c r="AB109" s="3" t="str">
        <f t="shared" si="11"/>
        <v/>
      </c>
    </row>
    <row r="110" spans="1:28" ht="27.95" customHeight="1" x14ac:dyDescent="0.25">
      <c r="A110" s="3"/>
      <c r="B110" s="17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18" t="str">
        <f t="shared" si="9"/>
        <v/>
      </c>
      <c r="AA110" s="3" t="str">
        <f t="shared" si="10"/>
        <v/>
      </c>
      <c r="AB110" s="3" t="str">
        <f t="shared" si="11"/>
        <v/>
      </c>
    </row>
    <row r="111" spans="1:28" ht="27.95" customHeight="1" x14ac:dyDescent="0.25">
      <c r="A111" s="3"/>
      <c r="B111" s="17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18" t="str">
        <f t="shared" si="9"/>
        <v/>
      </c>
      <c r="AA111" s="3" t="str">
        <f t="shared" si="10"/>
        <v/>
      </c>
      <c r="AB111" s="3" t="str">
        <f t="shared" si="11"/>
        <v/>
      </c>
    </row>
    <row r="112" spans="1:28" ht="27.95" customHeight="1" x14ac:dyDescent="0.25">
      <c r="A112" s="3"/>
      <c r="B112" s="17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18" t="str">
        <f t="shared" si="9"/>
        <v/>
      </c>
      <c r="AA112" s="3" t="str">
        <f t="shared" si="10"/>
        <v/>
      </c>
      <c r="AB112" s="3" t="str">
        <f t="shared" si="11"/>
        <v/>
      </c>
    </row>
    <row r="113" spans="1:28" ht="27.95" customHeight="1" x14ac:dyDescent="0.25">
      <c r="A113" s="3"/>
      <c r="B113" s="17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18" t="str">
        <f t="shared" si="9"/>
        <v/>
      </c>
      <c r="AA113" s="3" t="str">
        <f t="shared" si="10"/>
        <v/>
      </c>
      <c r="AB113" s="3" t="str">
        <f t="shared" si="11"/>
        <v/>
      </c>
    </row>
    <row r="114" spans="1:28" ht="27.95" customHeight="1" x14ac:dyDescent="0.25">
      <c r="A114" s="3"/>
      <c r="B114" s="17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18" t="str">
        <f t="shared" si="9"/>
        <v/>
      </c>
      <c r="AA114" s="3" t="str">
        <f t="shared" si="10"/>
        <v/>
      </c>
      <c r="AB114" s="3" t="str">
        <f t="shared" si="11"/>
        <v/>
      </c>
    </row>
    <row r="115" spans="1:28" ht="27.95" customHeight="1" x14ac:dyDescent="0.25">
      <c r="A115" s="3"/>
      <c r="B115" s="17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18" t="str">
        <f t="shared" si="9"/>
        <v/>
      </c>
      <c r="AA115" s="3" t="str">
        <f t="shared" si="10"/>
        <v/>
      </c>
      <c r="AB115" s="3" t="str">
        <f t="shared" si="11"/>
        <v/>
      </c>
    </row>
    <row r="116" spans="1:28" ht="27.95" customHeight="1" x14ac:dyDescent="0.25">
      <c r="A116" s="3"/>
      <c r="B116" s="17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18" t="str">
        <f t="shared" si="9"/>
        <v/>
      </c>
      <c r="AA116" s="3" t="str">
        <f t="shared" si="10"/>
        <v/>
      </c>
      <c r="AB116" s="3" t="str">
        <f t="shared" si="11"/>
        <v/>
      </c>
    </row>
    <row r="117" spans="1:28" ht="27.95" customHeight="1" x14ac:dyDescent="0.25">
      <c r="A117" s="3"/>
      <c r="B117" s="17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18" t="str">
        <f t="shared" si="9"/>
        <v/>
      </c>
      <c r="AA117" s="3" t="str">
        <f t="shared" si="10"/>
        <v/>
      </c>
      <c r="AB117" s="3" t="str">
        <f t="shared" si="11"/>
        <v/>
      </c>
    </row>
    <row r="118" spans="1:28" ht="27.95" customHeight="1" x14ac:dyDescent="0.25">
      <c r="A118" s="3"/>
      <c r="B118" s="17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18" t="str">
        <f t="shared" si="9"/>
        <v/>
      </c>
      <c r="AA118" s="3" t="str">
        <f t="shared" si="10"/>
        <v/>
      </c>
      <c r="AB118" s="3" t="str">
        <f t="shared" si="11"/>
        <v/>
      </c>
    </row>
    <row r="119" spans="1:28" ht="27.95" customHeight="1" x14ac:dyDescent="0.25">
      <c r="A119" s="3"/>
      <c r="B119" s="17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18" t="str">
        <f t="shared" si="9"/>
        <v/>
      </c>
      <c r="AA119" s="3" t="str">
        <f t="shared" si="10"/>
        <v/>
      </c>
      <c r="AB119" s="3" t="str">
        <f t="shared" si="11"/>
        <v/>
      </c>
    </row>
    <row r="120" spans="1:28" ht="27.95" customHeight="1" x14ac:dyDescent="0.25">
      <c r="A120" s="3"/>
      <c r="B120" s="17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18" t="str">
        <f t="shared" si="9"/>
        <v/>
      </c>
      <c r="AA120" s="3" t="str">
        <f t="shared" si="10"/>
        <v/>
      </c>
      <c r="AB120" s="3" t="str">
        <f t="shared" si="11"/>
        <v/>
      </c>
    </row>
    <row r="121" spans="1:28" ht="27.95" customHeight="1" x14ac:dyDescent="0.25">
      <c r="A121" s="3"/>
      <c r="B121" s="17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18" t="str">
        <f t="shared" si="9"/>
        <v/>
      </c>
      <c r="AA121" s="3" t="str">
        <f t="shared" si="10"/>
        <v/>
      </c>
      <c r="AB121" s="3" t="str">
        <f t="shared" si="11"/>
        <v/>
      </c>
    </row>
    <row r="122" spans="1:28" ht="27.95" customHeight="1" x14ac:dyDescent="0.25">
      <c r="A122" s="3"/>
      <c r="B122" s="17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18" t="str">
        <f t="shared" si="9"/>
        <v/>
      </c>
      <c r="AA122" s="3" t="str">
        <f t="shared" si="10"/>
        <v/>
      </c>
      <c r="AB122" s="3" t="str">
        <f t="shared" si="11"/>
        <v/>
      </c>
    </row>
    <row r="123" spans="1:28" ht="27.95" customHeight="1" x14ac:dyDescent="0.25">
      <c r="A123" s="3"/>
      <c r="B123" s="17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18" t="str">
        <f t="shared" si="9"/>
        <v/>
      </c>
      <c r="AA123" s="3" t="str">
        <f t="shared" si="10"/>
        <v/>
      </c>
      <c r="AB123" s="3" t="str">
        <f t="shared" si="11"/>
        <v/>
      </c>
    </row>
    <row r="124" spans="1:28" ht="27.95" customHeight="1" x14ac:dyDescent="0.25">
      <c r="A124" s="3"/>
      <c r="B124" s="17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18" t="str">
        <f t="shared" si="9"/>
        <v/>
      </c>
      <c r="AA124" s="3" t="str">
        <f t="shared" si="10"/>
        <v/>
      </c>
      <c r="AB124" s="3" t="str">
        <f t="shared" si="11"/>
        <v/>
      </c>
    </row>
    <row r="125" spans="1:28" ht="27.95" customHeight="1" x14ac:dyDescent="0.25">
      <c r="A125" s="3"/>
      <c r="B125" s="17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18" t="str">
        <f t="shared" si="9"/>
        <v/>
      </c>
      <c r="AA125" s="3" t="str">
        <f t="shared" si="10"/>
        <v/>
      </c>
      <c r="AB125" s="3" t="str">
        <f t="shared" si="11"/>
        <v/>
      </c>
    </row>
    <row r="126" spans="1:28" ht="27.95" customHeight="1" x14ac:dyDescent="0.25">
      <c r="A126" s="3"/>
      <c r="B126" s="17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18" t="str">
        <f t="shared" si="9"/>
        <v/>
      </c>
      <c r="AA126" s="3" t="str">
        <f t="shared" si="10"/>
        <v/>
      </c>
      <c r="AB126" s="3" t="str">
        <f t="shared" si="11"/>
        <v/>
      </c>
    </row>
    <row r="127" spans="1:28" ht="27.95" customHeight="1" x14ac:dyDescent="0.25">
      <c r="A127" s="3"/>
      <c r="B127" s="17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18" t="str">
        <f t="shared" si="9"/>
        <v/>
      </c>
      <c r="AA127" s="3" t="str">
        <f t="shared" si="10"/>
        <v/>
      </c>
      <c r="AB127" s="3" t="str">
        <f t="shared" si="11"/>
        <v/>
      </c>
    </row>
    <row r="128" spans="1:28" ht="27.95" customHeight="1" x14ac:dyDescent="0.25">
      <c r="A128" s="3"/>
      <c r="B128" s="17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18" t="str">
        <f t="shared" si="9"/>
        <v/>
      </c>
      <c r="AA128" s="3" t="str">
        <f t="shared" si="10"/>
        <v/>
      </c>
      <c r="AB128" s="3" t="str">
        <f t="shared" si="11"/>
        <v/>
      </c>
    </row>
    <row r="129" spans="1:28" ht="27.95" customHeight="1" x14ac:dyDescent="0.25">
      <c r="A129" s="3"/>
      <c r="B129" s="17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18" t="str">
        <f t="shared" si="9"/>
        <v/>
      </c>
      <c r="AA129" s="3" t="str">
        <f t="shared" si="10"/>
        <v/>
      </c>
      <c r="AB129" s="3" t="str">
        <f t="shared" si="11"/>
        <v/>
      </c>
    </row>
    <row r="130" spans="1:28" ht="27.95" customHeight="1" x14ac:dyDescent="0.25">
      <c r="A130" s="3"/>
      <c r="B130" s="17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18" t="str">
        <f t="shared" ref="Z130:Z161" si="12">IF(A130="","",AVERAGE(J130:U130))</f>
        <v/>
      </c>
      <c r="AA130" s="3" t="str">
        <f t="shared" ref="AA130:AA161" si="13">IF(A130="","",IF(V130&gt;=9,"Promotor",IF(V130&gt;=7,"Passiv","Kritiker")))</f>
        <v/>
      </c>
      <c r="AB130" s="3" t="str">
        <f t="shared" ref="AB130:AB161" si="14">IF(A130="","",IF(OR(Z130&lt;3.5,V130&lt;=6,W130&lt;=2,H130&lt;&gt;"Ja"),"Ja","Nein"))</f>
        <v/>
      </c>
    </row>
    <row r="131" spans="1:28" ht="27.95" customHeight="1" x14ac:dyDescent="0.25">
      <c r="A131" s="3"/>
      <c r="B131" s="17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18" t="str">
        <f t="shared" si="12"/>
        <v/>
      </c>
      <c r="AA131" s="3" t="str">
        <f t="shared" si="13"/>
        <v/>
      </c>
      <c r="AB131" s="3" t="str">
        <f t="shared" si="14"/>
        <v/>
      </c>
    </row>
    <row r="132" spans="1:28" ht="27.95" customHeight="1" x14ac:dyDescent="0.25">
      <c r="A132" s="3"/>
      <c r="B132" s="17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18" t="str">
        <f t="shared" si="12"/>
        <v/>
      </c>
      <c r="AA132" s="3" t="str">
        <f t="shared" si="13"/>
        <v/>
      </c>
      <c r="AB132" s="3" t="str">
        <f t="shared" si="14"/>
        <v/>
      </c>
    </row>
    <row r="133" spans="1:28" ht="27.95" customHeight="1" x14ac:dyDescent="0.25">
      <c r="A133" s="3"/>
      <c r="B133" s="17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18" t="str">
        <f t="shared" si="12"/>
        <v/>
      </c>
      <c r="AA133" s="3" t="str">
        <f t="shared" si="13"/>
        <v/>
      </c>
      <c r="AB133" s="3" t="str">
        <f t="shared" si="14"/>
        <v/>
      </c>
    </row>
    <row r="134" spans="1:28" ht="27.95" customHeight="1" x14ac:dyDescent="0.25">
      <c r="A134" s="3"/>
      <c r="B134" s="17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18" t="str">
        <f t="shared" si="12"/>
        <v/>
      </c>
      <c r="AA134" s="3" t="str">
        <f t="shared" si="13"/>
        <v/>
      </c>
      <c r="AB134" s="3" t="str">
        <f t="shared" si="14"/>
        <v/>
      </c>
    </row>
    <row r="135" spans="1:28" ht="27.95" customHeight="1" x14ac:dyDescent="0.25">
      <c r="A135" s="3"/>
      <c r="B135" s="17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18" t="str">
        <f t="shared" si="12"/>
        <v/>
      </c>
      <c r="AA135" s="3" t="str">
        <f t="shared" si="13"/>
        <v/>
      </c>
      <c r="AB135" s="3" t="str">
        <f t="shared" si="14"/>
        <v/>
      </c>
    </row>
    <row r="136" spans="1:28" ht="27.95" customHeight="1" x14ac:dyDescent="0.25">
      <c r="A136" s="3"/>
      <c r="B136" s="17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18" t="str">
        <f t="shared" si="12"/>
        <v/>
      </c>
      <c r="AA136" s="3" t="str">
        <f t="shared" si="13"/>
        <v/>
      </c>
      <c r="AB136" s="3" t="str">
        <f t="shared" si="14"/>
        <v/>
      </c>
    </row>
    <row r="137" spans="1:28" ht="27.95" customHeight="1" x14ac:dyDescent="0.25">
      <c r="A137" s="3"/>
      <c r="B137" s="17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18" t="str">
        <f t="shared" si="12"/>
        <v/>
      </c>
      <c r="AA137" s="3" t="str">
        <f t="shared" si="13"/>
        <v/>
      </c>
      <c r="AB137" s="3" t="str">
        <f t="shared" si="14"/>
        <v/>
      </c>
    </row>
    <row r="138" spans="1:28" ht="27.95" customHeight="1" x14ac:dyDescent="0.25">
      <c r="A138" s="3"/>
      <c r="B138" s="17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18" t="str">
        <f t="shared" si="12"/>
        <v/>
      </c>
      <c r="AA138" s="3" t="str">
        <f t="shared" si="13"/>
        <v/>
      </c>
      <c r="AB138" s="3" t="str">
        <f t="shared" si="14"/>
        <v/>
      </c>
    </row>
    <row r="139" spans="1:28" ht="27.95" customHeight="1" x14ac:dyDescent="0.25">
      <c r="A139" s="3"/>
      <c r="B139" s="17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18" t="str">
        <f t="shared" si="12"/>
        <v/>
      </c>
      <c r="AA139" s="3" t="str">
        <f t="shared" si="13"/>
        <v/>
      </c>
      <c r="AB139" s="3" t="str">
        <f t="shared" si="14"/>
        <v/>
      </c>
    </row>
    <row r="140" spans="1:28" ht="27.95" customHeight="1" x14ac:dyDescent="0.25">
      <c r="A140" s="3"/>
      <c r="B140" s="17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18" t="str">
        <f t="shared" si="12"/>
        <v/>
      </c>
      <c r="AA140" s="3" t="str">
        <f t="shared" si="13"/>
        <v/>
      </c>
      <c r="AB140" s="3" t="str">
        <f t="shared" si="14"/>
        <v/>
      </c>
    </row>
    <row r="141" spans="1:28" ht="27.95" customHeight="1" x14ac:dyDescent="0.25">
      <c r="A141" s="3"/>
      <c r="B141" s="17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18" t="str">
        <f t="shared" si="12"/>
        <v/>
      </c>
      <c r="AA141" s="3" t="str">
        <f t="shared" si="13"/>
        <v/>
      </c>
      <c r="AB141" s="3" t="str">
        <f t="shared" si="14"/>
        <v/>
      </c>
    </row>
    <row r="142" spans="1:28" ht="27.95" customHeight="1" x14ac:dyDescent="0.25">
      <c r="A142" s="3"/>
      <c r="B142" s="17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18" t="str">
        <f t="shared" si="12"/>
        <v/>
      </c>
      <c r="AA142" s="3" t="str">
        <f t="shared" si="13"/>
        <v/>
      </c>
      <c r="AB142" s="3" t="str">
        <f t="shared" si="14"/>
        <v/>
      </c>
    </row>
    <row r="143" spans="1:28" ht="27.95" customHeight="1" x14ac:dyDescent="0.25">
      <c r="A143" s="3"/>
      <c r="B143" s="17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18" t="str">
        <f t="shared" si="12"/>
        <v/>
      </c>
      <c r="AA143" s="3" t="str">
        <f t="shared" si="13"/>
        <v/>
      </c>
      <c r="AB143" s="3" t="str">
        <f t="shared" si="14"/>
        <v/>
      </c>
    </row>
    <row r="144" spans="1:28" ht="27.95" customHeight="1" x14ac:dyDescent="0.25">
      <c r="A144" s="3"/>
      <c r="B144" s="17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18" t="str">
        <f t="shared" si="12"/>
        <v/>
      </c>
      <c r="AA144" s="3" t="str">
        <f t="shared" si="13"/>
        <v/>
      </c>
      <c r="AB144" s="3" t="str">
        <f t="shared" si="14"/>
        <v/>
      </c>
    </row>
    <row r="145" spans="1:28" ht="27.95" customHeight="1" x14ac:dyDescent="0.25">
      <c r="A145" s="3"/>
      <c r="B145" s="17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18" t="str">
        <f t="shared" si="12"/>
        <v/>
      </c>
      <c r="AA145" s="3" t="str">
        <f t="shared" si="13"/>
        <v/>
      </c>
      <c r="AB145" s="3" t="str">
        <f t="shared" si="14"/>
        <v/>
      </c>
    </row>
    <row r="146" spans="1:28" ht="27.95" customHeight="1" x14ac:dyDescent="0.25">
      <c r="A146" s="3"/>
      <c r="B146" s="17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18" t="str">
        <f t="shared" si="12"/>
        <v/>
      </c>
      <c r="AA146" s="3" t="str">
        <f t="shared" si="13"/>
        <v/>
      </c>
      <c r="AB146" s="3" t="str">
        <f t="shared" si="14"/>
        <v/>
      </c>
    </row>
    <row r="147" spans="1:28" ht="27.95" customHeight="1" x14ac:dyDescent="0.25">
      <c r="A147" s="3"/>
      <c r="B147" s="17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18" t="str">
        <f t="shared" si="12"/>
        <v/>
      </c>
      <c r="AA147" s="3" t="str">
        <f t="shared" si="13"/>
        <v/>
      </c>
      <c r="AB147" s="3" t="str">
        <f t="shared" si="14"/>
        <v/>
      </c>
    </row>
    <row r="148" spans="1:28" ht="27.95" customHeight="1" x14ac:dyDescent="0.25">
      <c r="A148" s="3"/>
      <c r="B148" s="17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18" t="str">
        <f t="shared" si="12"/>
        <v/>
      </c>
      <c r="AA148" s="3" t="str">
        <f t="shared" si="13"/>
        <v/>
      </c>
      <c r="AB148" s="3" t="str">
        <f t="shared" si="14"/>
        <v/>
      </c>
    </row>
    <row r="149" spans="1:28" ht="27.95" customHeight="1" x14ac:dyDescent="0.25">
      <c r="A149" s="3"/>
      <c r="B149" s="17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18" t="str">
        <f t="shared" si="12"/>
        <v/>
      </c>
      <c r="AA149" s="3" t="str">
        <f t="shared" si="13"/>
        <v/>
      </c>
      <c r="AB149" s="3" t="str">
        <f t="shared" si="14"/>
        <v/>
      </c>
    </row>
    <row r="150" spans="1:28" ht="27.95" customHeight="1" x14ac:dyDescent="0.25">
      <c r="A150" s="3"/>
      <c r="B150" s="17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18" t="str">
        <f t="shared" si="12"/>
        <v/>
      </c>
      <c r="AA150" s="3" t="str">
        <f t="shared" si="13"/>
        <v/>
      </c>
      <c r="AB150" s="3" t="str">
        <f t="shared" si="14"/>
        <v/>
      </c>
    </row>
    <row r="151" spans="1:28" ht="27.95" customHeight="1" x14ac:dyDescent="0.25">
      <c r="A151" s="3"/>
      <c r="B151" s="17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18" t="str">
        <f t="shared" si="12"/>
        <v/>
      </c>
      <c r="AA151" s="3" t="str">
        <f t="shared" si="13"/>
        <v/>
      </c>
      <c r="AB151" s="3" t="str">
        <f t="shared" si="14"/>
        <v/>
      </c>
    </row>
    <row r="152" spans="1:28" ht="27.95" customHeight="1" x14ac:dyDescent="0.25">
      <c r="A152" s="3"/>
      <c r="B152" s="17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18" t="str">
        <f t="shared" si="12"/>
        <v/>
      </c>
      <c r="AA152" s="3" t="str">
        <f t="shared" si="13"/>
        <v/>
      </c>
      <c r="AB152" s="3" t="str">
        <f t="shared" si="14"/>
        <v/>
      </c>
    </row>
    <row r="153" spans="1:28" ht="27.95" customHeight="1" x14ac:dyDescent="0.25">
      <c r="A153" s="3"/>
      <c r="B153" s="17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18" t="str">
        <f t="shared" si="12"/>
        <v/>
      </c>
      <c r="AA153" s="3" t="str">
        <f t="shared" si="13"/>
        <v/>
      </c>
      <c r="AB153" s="3" t="str">
        <f t="shared" si="14"/>
        <v/>
      </c>
    </row>
    <row r="154" spans="1:28" ht="27.95" customHeight="1" x14ac:dyDescent="0.25">
      <c r="A154" s="3"/>
      <c r="B154" s="17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18" t="str">
        <f t="shared" si="12"/>
        <v/>
      </c>
      <c r="AA154" s="3" t="str">
        <f t="shared" si="13"/>
        <v/>
      </c>
      <c r="AB154" s="3" t="str">
        <f t="shared" si="14"/>
        <v/>
      </c>
    </row>
    <row r="155" spans="1:28" ht="27.95" customHeight="1" x14ac:dyDescent="0.25">
      <c r="A155" s="3"/>
      <c r="B155" s="17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18" t="str">
        <f t="shared" si="12"/>
        <v/>
      </c>
      <c r="AA155" s="3" t="str">
        <f t="shared" si="13"/>
        <v/>
      </c>
      <c r="AB155" s="3" t="str">
        <f t="shared" si="14"/>
        <v/>
      </c>
    </row>
    <row r="156" spans="1:28" ht="27.95" customHeight="1" x14ac:dyDescent="0.25">
      <c r="A156" s="3"/>
      <c r="B156" s="17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18" t="str">
        <f t="shared" si="12"/>
        <v/>
      </c>
      <c r="AA156" s="3" t="str">
        <f t="shared" si="13"/>
        <v/>
      </c>
      <c r="AB156" s="3" t="str">
        <f t="shared" si="14"/>
        <v/>
      </c>
    </row>
    <row r="157" spans="1:28" ht="27.95" customHeight="1" x14ac:dyDescent="0.25">
      <c r="A157" s="3"/>
      <c r="B157" s="17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18" t="str">
        <f t="shared" si="12"/>
        <v/>
      </c>
      <c r="AA157" s="3" t="str">
        <f t="shared" si="13"/>
        <v/>
      </c>
      <c r="AB157" s="3" t="str">
        <f t="shared" si="14"/>
        <v/>
      </c>
    </row>
    <row r="158" spans="1:28" ht="27.95" customHeight="1" x14ac:dyDescent="0.25">
      <c r="A158" s="3"/>
      <c r="B158" s="17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18" t="str">
        <f t="shared" si="12"/>
        <v/>
      </c>
      <c r="AA158" s="3" t="str">
        <f t="shared" si="13"/>
        <v/>
      </c>
      <c r="AB158" s="3" t="str">
        <f t="shared" si="14"/>
        <v/>
      </c>
    </row>
    <row r="159" spans="1:28" ht="27.95" customHeight="1" x14ac:dyDescent="0.25">
      <c r="A159" s="3"/>
      <c r="B159" s="17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18" t="str">
        <f t="shared" si="12"/>
        <v/>
      </c>
      <c r="AA159" s="3" t="str">
        <f t="shared" si="13"/>
        <v/>
      </c>
      <c r="AB159" s="3" t="str">
        <f t="shared" si="14"/>
        <v/>
      </c>
    </row>
    <row r="160" spans="1:28" ht="27.95" customHeight="1" x14ac:dyDescent="0.25">
      <c r="A160" s="3"/>
      <c r="B160" s="17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18" t="str">
        <f t="shared" si="12"/>
        <v/>
      </c>
      <c r="AA160" s="3" t="str">
        <f t="shared" si="13"/>
        <v/>
      </c>
      <c r="AB160" s="3" t="str">
        <f t="shared" si="14"/>
        <v/>
      </c>
    </row>
    <row r="161" spans="1:28" ht="27.95" customHeight="1" x14ac:dyDescent="0.25">
      <c r="A161" s="3"/>
      <c r="B161" s="17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18" t="str">
        <f t="shared" si="12"/>
        <v/>
      </c>
      <c r="AA161" s="3" t="str">
        <f t="shared" si="13"/>
        <v/>
      </c>
      <c r="AB161" s="3" t="str">
        <f t="shared" si="14"/>
        <v/>
      </c>
    </row>
    <row r="162" spans="1:28" ht="27.95" customHeight="1" x14ac:dyDescent="0.25">
      <c r="A162" s="3"/>
      <c r="B162" s="17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18" t="str">
        <f t="shared" ref="Z162:Z193" si="15">IF(A162="","",AVERAGE(J162:U162))</f>
        <v/>
      </c>
      <c r="AA162" s="3" t="str">
        <f t="shared" ref="AA162:AA193" si="16">IF(A162="","",IF(V162&gt;=9,"Promotor",IF(V162&gt;=7,"Passiv","Kritiker")))</f>
        <v/>
      </c>
      <c r="AB162" s="3" t="str">
        <f t="shared" ref="AB162:AB193" si="17">IF(A162="","",IF(OR(Z162&lt;3.5,V162&lt;=6,W162&lt;=2,H162&lt;&gt;"Ja"),"Ja","Nein"))</f>
        <v/>
      </c>
    </row>
    <row r="163" spans="1:28" ht="27.95" customHeight="1" x14ac:dyDescent="0.25">
      <c r="A163" s="3"/>
      <c r="B163" s="17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18" t="str">
        <f t="shared" si="15"/>
        <v/>
      </c>
      <c r="AA163" s="3" t="str">
        <f t="shared" si="16"/>
        <v/>
      </c>
      <c r="AB163" s="3" t="str">
        <f t="shared" si="17"/>
        <v/>
      </c>
    </row>
    <row r="164" spans="1:28" ht="27.95" customHeight="1" x14ac:dyDescent="0.25">
      <c r="A164" s="3"/>
      <c r="B164" s="17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18" t="str">
        <f t="shared" si="15"/>
        <v/>
      </c>
      <c r="AA164" s="3" t="str">
        <f t="shared" si="16"/>
        <v/>
      </c>
      <c r="AB164" s="3" t="str">
        <f t="shared" si="17"/>
        <v/>
      </c>
    </row>
    <row r="165" spans="1:28" ht="27.95" customHeight="1" x14ac:dyDescent="0.25">
      <c r="A165" s="3"/>
      <c r="B165" s="17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18" t="str">
        <f t="shared" si="15"/>
        <v/>
      </c>
      <c r="AA165" s="3" t="str">
        <f t="shared" si="16"/>
        <v/>
      </c>
      <c r="AB165" s="3" t="str">
        <f t="shared" si="17"/>
        <v/>
      </c>
    </row>
    <row r="166" spans="1:28" ht="27.95" customHeight="1" x14ac:dyDescent="0.25">
      <c r="A166" s="3"/>
      <c r="B166" s="17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18" t="str">
        <f t="shared" si="15"/>
        <v/>
      </c>
      <c r="AA166" s="3" t="str">
        <f t="shared" si="16"/>
        <v/>
      </c>
      <c r="AB166" s="3" t="str">
        <f t="shared" si="17"/>
        <v/>
      </c>
    </row>
    <row r="167" spans="1:28" ht="27.95" customHeight="1" x14ac:dyDescent="0.25">
      <c r="A167" s="3"/>
      <c r="B167" s="17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18" t="str">
        <f t="shared" si="15"/>
        <v/>
      </c>
      <c r="AA167" s="3" t="str">
        <f t="shared" si="16"/>
        <v/>
      </c>
      <c r="AB167" s="3" t="str">
        <f t="shared" si="17"/>
        <v/>
      </c>
    </row>
    <row r="168" spans="1:28" ht="27.95" customHeight="1" x14ac:dyDescent="0.25">
      <c r="A168" s="3"/>
      <c r="B168" s="17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18" t="str">
        <f t="shared" si="15"/>
        <v/>
      </c>
      <c r="AA168" s="3" t="str">
        <f t="shared" si="16"/>
        <v/>
      </c>
      <c r="AB168" s="3" t="str">
        <f t="shared" si="17"/>
        <v/>
      </c>
    </row>
    <row r="169" spans="1:28" ht="27.95" customHeight="1" x14ac:dyDescent="0.25">
      <c r="A169" s="3"/>
      <c r="B169" s="17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18" t="str">
        <f t="shared" si="15"/>
        <v/>
      </c>
      <c r="AA169" s="3" t="str">
        <f t="shared" si="16"/>
        <v/>
      </c>
      <c r="AB169" s="3" t="str">
        <f t="shared" si="17"/>
        <v/>
      </c>
    </row>
    <row r="170" spans="1:28" ht="27.95" customHeight="1" x14ac:dyDescent="0.25">
      <c r="A170" s="3"/>
      <c r="B170" s="17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18" t="str">
        <f t="shared" si="15"/>
        <v/>
      </c>
      <c r="AA170" s="3" t="str">
        <f t="shared" si="16"/>
        <v/>
      </c>
      <c r="AB170" s="3" t="str">
        <f t="shared" si="17"/>
        <v/>
      </c>
    </row>
    <row r="171" spans="1:28" ht="27.95" customHeight="1" x14ac:dyDescent="0.25">
      <c r="A171" s="3"/>
      <c r="B171" s="17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18" t="str">
        <f t="shared" si="15"/>
        <v/>
      </c>
      <c r="AA171" s="3" t="str">
        <f t="shared" si="16"/>
        <v/>
      </c>
      <c r="AB171" s="3" t="str">
        <f t="shared" si="17"/>
        <v/>
      </c>
    </row>
    <row r="172" spans="1:28" ht="27.95" customHeight="1" x14ac:dyDescent="0.25">
      <c r="A172" s="3"/>
      <c r="B172" s="17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18" t="str">
        <f t="shared" si="15"/>
        <v/>
      </c>
      <c r="AA172" s="3" t="str">
        <f t="shared" si="16"/>
        <v/>
      </c>
      <c r="AB172" s="3" t="str">
        <f t="shared" si="17"/>
        <v/>
      </c>
    </row>
    <row r="173" spans="1:28" ht="27.95" customHeight="1" x14ac:dyDescent="0.25">
      <c r="A173" s="3"/>
      <c r="B173" s="17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18" t="str">
        <f t="shared" si="15"/>
        <v/>
      </c>
      <c r="AA173" s="3" t="str">
        <f t="shared" si="16"/>
        <v/>
      </c>
      <c r="AB173" s="3" t="str">
        <f t="shared" si="17"/>
        <v/>
      </c>
    </row>
    <row r="174" spans="1:28" ht="27.95" customHeight="1" x14ac:dyDescent="0.25">
      <c r="A174" s="3"/>
      <c r="B174" s="17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18" t="str">
        <f t="shared" si="15"/>
        <v/>
      </c>
      <c r="AA174" s="3" t="str">
        <f t="shared" si="16"/>
        <v/>
      </c>
      <c r="AB174" s="3" t="str">
        <f t="shared" si="17"/>
        <v/>
      </c>
    </row>
    <row r="175" spans="1:28" ht="27.95" customHeight="1" x14ac:dyDescent="0.25">
      <c r="A175" s="3"/>
      <c r="B175" s="17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18" t="str">
        <f t="shared" si="15"/>
        <v/>
      </c>
      <c r="AA175" s="3" t="str">
        <f t="shared" si="16"/>
        <v/>
      </c>
      <c r="AB175" s="3" t="str">
        <f t="shared" si="17"/>
        <v/>
      </c>
    </row>
    <row r="176" spans="1:28" ht="27.95" customHeight="1" x14ac:dyDescent="0.25">
      <c r="A176" s="3"/>
      <c r="B176" s="17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18" t="str">
        <f t="shared" si="15"/>
        <v/>
      </c>
      <c r="AA176" s="3" t="str">
        <f t="shared" si="16"/>
        <v/>
      </c>
      <c r="AB176" s="3" t="str">
        <f t="shared" si="17"/>
        <v/>
      </c>
    </row>
    <row r="177" spans="1:28" ht="27.95" customHeight="1" x14ac:dyDescent="0.25">
      <c r="A177" s="3"/>
      <c r="B177" s="17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18" t="str">
        <f t="shared" si="15"/>
        <v/>
      </c>
      <c r="AA177" s="3" t="str">
        <f t="shared" si="16"/>
        <v/>
      </c>
      <c r="AB177" s="3" t="str">
        <f t="shared" si="17"/>
        <v/>
      </c>
    </row>
    <row r="178" spans="1:28" ht="27.95" customHeight="1" x14ac:dyDescent="0.25">
      <c r="A178" s="3"/>
      <c r="B178" s="17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18" t="str">
        <f t="shared" si="15"/>
        <v/>
      </c>
      <c r="AA178" s="3" t="str">
        <f t="shared" si="16"/>
        <v/>
      </c>
      <c r="AB178" s="3" t="str">
        <f t="shared" si="17"/>
        <v/>
      </c>
    </row>
    <row r="179" spans="1:28" ht="27.95" customHeight="1" x14ac:dyDescent="0.25">
      <c r="A179" s="3"/>
      <c r="B179" s="17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18" t="str">
        <f t="shared" si="15"/>
        <v/>
      </c>
      <c r="AA179" s="3" t="str">
        <f t="shared" si="16"/>
        <v/>
      </c>
      <c r="AB179" s="3" t="str">
        <f t="shared" si="17"/>
        <v/>
      </c>
    </row>
    <row r="180" spans="1:28" ht="27.95" customHeight="1" x14ac:dyDescent="0.25">
      <c r="A180" s="3"/>
      <c r="B180" s="17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18" t="str">
        <f t="shared" si="15"/>
        <v/>
      </c>
      <c r="AA180" s="3" t="str">
        <f t="shared" si="16"/>
        <v/>
      </c>
      <c r="AB180" s="3" t="str">
        <f t="shared" si="17"/>
        <v/>
      </c>
    </row>
    <row r="181" spans="1:28" ht="27.95" customHeight="1" x14ac:dyDescent="0.25">
      <c r="A181" s="3"/>
      <c r="B181" s="17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18" t="str">
        <f t="shared" si="15"/>
        <v/>
      </c>
      <c r="AA181" s="3" t="str">
        <f t="shared" si="16"/>
        <v/>
      </c>
      <c r="AB181" s="3" t="str">
        <f t="shared" si="17"/>
        <v/>
      </c>
    </row>
    <row r="182" spans="1:28" ht="27.95" customHeight="1" x14ac:dyDescent="0.25">
      <c r="A182" s="3"/>
      <c r="B182" s="17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18" t="str">
        <f t="shared" si="15"/>
        <v/>
      </c>
      <c r="AA182" s="3" t="str">
        <f t="shared" si="16"/>
        <v/>
      </c>
      <c r="AB182" s="3" t="str">
        <f t="shared" si="17"/>
        <v/>
      </c>
    </row>
    <row r="183" spans="1:28" ht="27.95" customHeight="1" x14ac:dyDescent="0.25">
      <c r="A183" s="3"/>
      <c r="B183" s="17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18" t="str">
        <f t="shared" si="15"/>
        <v/>
      </c>
      <c r="AA183" s="3" t="str">
        <f t="shared" si="16"/>
        <v/>
      </c>
      <c r="AB183" s="3" t="str">
        <f t="shared" si="17"/>
        <v/>
      </c>
    </row>
    <row r="184" spans="1:28" ht="27.95" customHeight="1" x14ac:dyDescent="0.25">
      <c r="A184" s="3"/>
      <c r="B184" s="17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18" t="str">
        <f t="shared" si="15"/>
        <v/>
      </c>
      <c r="AA184" s="3" t="str">
        <f t="shared" si="16"/>
        <v/>
      </c>
      <c r="AB184" s="3" t="str">
        <f t="shared" si="17"/>
        <v/>
      </c>
    </row>
    <row r="185" spans="1:28" ht="27.95" customHeight="1" x14ac:dyDescent="0.25">
      <c r="A185" s="3"/>
      <c r="B185" s="17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18" t="str">
        <f t="shared" si="15"/>
        <v/>
      </c>
      <c r="AA185" s="3" t="str">
        <f t="shared" si="16"/>
        <v/>
      </c>
      <c r="AB185" s="3" t="str">
        <f t="shared" si="17"/>
        <v/>
      </c>
    </row>
    <row r="186" spans="1:28" ht="27.95" customHeight="1" x14ac:dyDescent="0.25">
      <c r="A186" s="3"/>
      <c r="B186" s="17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18" t="str">
        <f t="shared" si="15"/>
        <v/>
      </c>
      <c r="AA186" s="3" t="str">
        <f t="shared" si="16"/>
        <v/>
      </c>
      <c r="AB186" s="3" t="str">
        <f t="shared" si="17"/>
        <v/>
      </c>
    </row>
    <row r="187" spans="1:28" ht="27.95" customHeight="1" x14ac:dyDescent="0.25">
      <c r="A187" s="3"/>
      <c r="B187" s="17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18" t="str">
        <f t="shared" si="15"/>
        <v/>
      </c>
      <c r="AA187" s="3" t="str">
        <f t="shared" si="16"/>
        <v/>
      </c>
      <c r="AB187" s="3" t="str">
        <f t="shared" si="17"/>
        <v/>
      </c>
    </row>
    <row r="188" spans="1:28" ht="27.95" customHeight="1" x14ac:dyDescent="0.25">
      <c r="A188" s="3"/>
      <c r="B188" s="17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18" t="str">
        <f t="shared" si="15"/>
        <v/>
      </c>
      <c r="AA188" s="3" t="str">
        <f t="shared" si="16"/>
        <v/>
      </c>
      <c r="AB188" s="3" t="str">
        <f t="shared" si="17"/>
        <v/>
      </c>
    </row>
    <row r="189" spans="1:28" ht="27.95" customHeight="1" x14ac:dyDescent="0.25">
      <c r="A189" s="3"/>
      <c r="B189" s="17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18" t="str">
        <f t="shared" si="15"/>
        <v/>
      </c>
      <c r="AA189" s="3" t="str">
        <f t="shared" si="16"/>
        <v/>
      </c>
      <c r="AB189" s="3" t="str">
        <f t="shared" si="17"/>
        <v/>
      </c>
    </row>
    <row r="190" spans="1:28" ht="27.95" customHeight="1" x14ac:dyDescent="0.25">
      <c r="A190" s="3"/>
      <c r="B190" s="17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18" t="str">
        <f t="shared" si="15"/>
        <v/>
      </c>
      <c r="AA190" s="3" t="str">
        <f t="shared" si="16"/>
        <v/>
      </c>
      <c r="AB190" s="3" t="str">
        <f t="shared" si="17"/>
        <v/>
      </c>
    </row>
    <row r="191" spans="1:28" ht="27.95" customHeight="1" x14ac:dyDescent="0.25">
      <c r="A191" s="3"/>
      <c r="B191" s="17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18" t="str">
        <f t="shared" si="15"/>
        <v/>
      </c>
      <c r="AA191" s="3" t="str">
        <f t="shared" si="16"/>
        <v/>
      </c>
      <c r="AB191" s="3" t="str">
        <f t="shared" si="17"/>
        <v/>
      </c>
    </row>
    <row r="192" spans="1:28" ht="27.95" customHeight="1" x14ac:dyDescent="0.25">
      <c r="A192" s="3"/>
      <c r="B192" s="17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18" t="str">
        <f t="shared" si="15"/>
        <v/>
      </c>
      <c r="AA192" s="3" t="str">
        <f t="shared" si="16"/>
        <v/>
      </c>
      <c r="AB192" s="3" t="str">
        <f t="shared" si="17"/>
        <v/>
      </c>
    </row>
    <row r="193" spans="1:28" ht="27.95" customHeight="1" x14ac:dyDescent="0.25">
      <c r="A193" s="3"/>
      <c r="B193" s="17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18" t="str">
        <f t="shared" si="15"/>
        <v/>
      </c>
      <c r="AA193" s="3" t="str">
        <f t="shared" si="16"/>
        <v/>
      </c>
      <c r="AB193" s="3" t="str">
        <f t="shared" si="17"/>
        <v/>
      </c>
    </row>
    <row r="194" spans="1:28" ht="27.95" customHeight="1" x14ac:dyDescent="0.25">
      <c r="A194" s="3"/>
      <c r="B194" s="17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18" t="str">
        <f t="shared" ref="Z194:Z200" si="18">IF(A194="","",AVERAGE(J194:U194))</f>
        <v/>
      </c>
      <c r="AA194" s="3" t="str">
        <f t="shared" ref="AA194:AA200" si="19">IF(A194="","",IF(V194&gt;=9,"Promotor",IF(V194&gt;=7,"Passiv","Kritiker")))</f>
        <v/>
      </c>
      <c r="AB194" s="3" t="str">
        <f t="shared" ref="AB194:AB200" si="20">IF(A194="","",IF(OR(Z194&lt;3.5,V194&lt;=6,W194&lt;=2,H194&lt;&gt;"Ja"),"Ja","Nein"))</f>
        <v/>
      </c>
    </row>
    <row r="195" spans="1:28" ht="27.95" customHeight="1" x14ac:dyDescent="0.25">
      <c r="A195" s="3"/>
      <c r="B195" s="17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18" t="str">
        <f t="shared" si="18"/>
        <v/>
      </c>
      <c r="AA195" s="3" t="str">
        <f t="shared" si="19"/>
        <v/>
      </c>
      <c r="AB195" s="3" t="str">
        <f t="shared" si="20"/>
        <v/>
      </c>
    </row>
    <row r="196" spans="1:28" ht="27.95" customHeight="1" x14ac:dyDescent="0.25">
      <c r="A196" s="3"/>
      <c r="B196" s="17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18" t="str">
        <f t="shared" si="18"/>
        <v/>
      </c>
      <c r="AA196" s="3" t="str">
        <f t="shared" si="19"/>
        <v/>
      </c>
      <c r="AB196" s="3" t="str">
        <f t="shared" si="20"/>
        <v/>
      </c>
    </row>
    <row r="197" spans="1:28" ht="27.95" customHeight="1" x14ac:dyDescent="0.25">
      <c r="A197" s="3"/>
      <c r="B197" s="17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18" t="str">
        <f t="shared" si="18"/>
        <v/>
      </c>
      <c r="AA197" s="3" t="str">
        <f t="shared" si="19"/>
        <v/>
      </c>
      <c r="AB197" s="3" t="str">
        <f t="shared" si="20"/>
        <v/>
      </c>
    </row>
    <row r="198" spans="1:28" ht="27.95" customHeight="1" x14ac:dyDescent="0.25">
      <c r="A198" s="3"/>
      <c r="B198" s="17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18" t="str">
        <f t="shared" si="18"/>
        <v/>
      </c>
      <c r="AA198" s="3" t="str">
        <f t="shared" si="19"/>
        <v/>
      </c>
      <c r="AB198" s="3" t="str">
        <f t="shared" si="20"/>
        <v/>
      </c>
    </row>
    <row r="199" spans="1:28" ht="27.95" customHeight="1" x14ac:dyDescent="0.25">
      <c r="A199" s="3"/>
      <c r="B199" s="17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18" t="str">
        <f t="shared" si="18"/>
        <v/>
      </c>
      <c r="AA199" s="3" t="str">
        <f t="shared" si="19"/>
        <v/>
      </c>
      <c r="AB199" s="3" t="str">
        <f t="shared" si="20"/>
        <v/>
      </c>
    </row>
    <row r="200" spans="1:28" ht="27.95" customHeight="1" x14ac:dyDescent="0.25">
      <c r="A200" s="3"/>
      <c r="B200" s="17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18" t="str">
        <f t="shared" si="18"/>
        <v/>
      </c>
      <c r="AA200" s="3" t="str">
        <f t="shared" si="19"/>
        <v/>
      </c>
      <c r="AB200" s="3" t="str">
        <f t="shared" si="20"/>
        <v/>
      </c>
    </row>
  </sheetData>
  <conditionalFormatting sqref="J2:W200">
    <cfRule type="colorScale" priority="1">
      <colorScale>
        <cfvo type="min"/>
        <cfvo type="percentile" val="50"/>
        <cfvo type="max"/>
        <color rgb="FFFCE4E4"/>
        <color rgb="FFFFF2CC"/>
        <color rgb="FFE4F3E8"/>
      </colorScale>
    </cfRule>
  </conditionalFormatting>
  <conditionalFormatting sqref="AB2:AB200">
    <cfRule type="expression" dxfId="2" priority="2">
      <formula>AB2="Ja"</formula>
    </cfRule>
  </conditionalFormatting>
  <dataValidations count="2">
    <dataValidation type="list" sqref="I2:I200" xr:uid="{00000000-0002-0000-0100-000006000000}">
      <formula1>"Ja,Nein"</formula1>
    </dataValidation>
    <dataValidation type="list" sqref="V2:V200" xr:uid="{00000000-0002-0000-0100-000008000000}">
      <formula1>"0,1,2,3,4,5,6,7,8,9,10"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xr:uid="{00000000-0002-0000-0100-000000000000}">
          <x14:formula1>
            <xm:f>Listen!$I$5:$I$9</xm:f>
          </x14:formula1>
          <xm:sqref>D2:D200</xm:sqref>
        </x14:dataValidation>
        <x14:dataValidation type="list" xr:uid="{00000000-0002-0000-0100-000001000000}">
          <x14:formula1>
            <xm:f>Listen!$J$5:$J$10</xm:f>
          </x14:formula1>
          <xm:sqref>E2:E200</xm:sqref>
        </x14:dataValidation>
        <x14:dataValidation type="list" xr:uid="{00000000-0002-0000-0100-000002000000}">
          <x14:formula1>
            <xm:f>Listen!$K$5:$K$9</xm:f>
          </x14:formula1>
          <xm:sqref>F2:F200</xm:sqref>
        </x14:dataValidation>
        <x14:dataValidation type="list" xr:uid="{00000000-0002-0000-0100-000003000000}">
          <x14:formula1>
            <xm:f>Listen!$L$5:$L$10</xm:f>
          </x14:formula1>
          <xm:sqref>G2:G200</xm:sqref>
        </x14:dataValidation>
        <x14:dataValidation type="list" xr:uid="{00000000-0002-0000-0100-000004000000}">
          <x14:formula1>
            <xm:f>Listen!$M$5:$M$8</xm:f>
          </x14:formula1>
          <xm:sqref>H2:H200</xm:sqref>
        </x14:dataValidation>
        <x14:dataValidation type="list" xr:uid="{00000000-0002-0000-0100-000005000000}">
          <x14:formula1>
            <xm:f>Listen!$N$5:$N$9</xm:f>
          </x14:formula1>
          <xm:sqref>X2:X200</xm:sqref>
        </x14:dataValidation>
        <x14:dataValidation type="list" xr:uid="{00000000-0002-0000-0100-000007000000}">
          <x14:formula1>
            <xm:f>Listen!$F$5:$F$9</xm:f>
          </x14:formula1>
          <xm:sqref>J2:U200 W2:W200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0"/>
  <sheetViews>
    <sheetView workbookViewId="0">
      <selection sqref="A1:K1"/>
    </sheetView>
  </sheetViews>
  <sheetFormatPr baseColWidth="10" defaultColWidth="9" defaultRowHeight="15" x14ac:dyDescent="0.25"/>
  <cols>
    <col min="1" max="1" width="17" customWidth="1"/>
    <col min="2" max="2" width="62" customWidth="1"/>
    <col min="3" max="5" width="21" customWidth="1"/>
    <col min="6" max="6" width="23" customWidth="1"/>
    <col min="7" max="7" width="12" customWidth="1"/>
    <col min="8" max="11" width="17" customWidth="1"/>
  </cols>
  <sheetData>
    <row r="1" spans="1:11" ht="32.1" customHeight="1" x14ac:dyDescent="0.25">
      <c r="A1" s="30" t="s">
        <v>146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24" customHeight="1" x14ac:dyDescent="0.25">
      <c r="A2" s="31" t="s">
        <v>147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4" spans="1:11" ht="24" customHeight="1" x14ac:dyDescent="0.25">
      <c r="A4" s="8" t="s">
        <v>148</v>
      </c>
      <c r="B4" s="8" t="s">
        <v>149</v>
      </c>
      <c r="C4" s="8" t="s">
        <v>150</v>
      </c>
      <c r="D4" s="8" t="s">
        <v>55</v>
      </c>
      <c r="E4" s="8" t="s">
        <v>151</v>
      </c>
      <c r="F4" s="8" t="s">
        <v>152</v>
      </c>
    </row>
    <row r="5" spans="1:11" ht="33.950000000000003" customHeight="1" x14ac:dyDescent="0.3">
      <c r="A5" s="19">
        <f>COUNTA(Antworten!A2:A200)</f>
        <v>24</v>
      </c>
      <c r="B5" s="20">
        <f>IFERROR(AVERAGE(Antworten!Z2:Z200),0)</f>
        <v>4.0972222222222223</v>
      </c>
      <c r="C5" s="21">
        <f>IFERROR(COUNTIF(Antworten!J2:J200,"&gt;=4")/COUNT(Antworten!J2:J200),0)</f>
        <v>0.91666666666666663</v>
      </c>
      <c r="D5" s="22">
        <f>IFERROR((COUNTIF(Antworten!AA2:AA200,"Promotor")-COUNTIF(Antworten!AA2:AA200,"Kritiker"))/COUNTA(Antworten!A2:A200)*100,0)</f>
        <v>25</v>
      </c>
      <c r="E5" s="20">
        <f>IFERROR(AVERAGE(Antworten!W2:W200),0)</f>
        <v>4</v>
      </c>
      <c r="F5" s="19">
        <f>COUNTIF(Antworten!AB2:AB200,"Ja")</f>
        <v>7</v>
      </c>
    </row>
    <row r="7" spans="1:11" ht="45" x14ac:dyDescent="0.25">
      <c r="A7" s="15" t="s">
        <v>153</v>
      </c>
      <c r="B7" s="23" t="s">
        <v>154</v>
      </c>
      <c r="C7" s="23" t="s">
        <v>155</v>
      </c>
      <c r="D7" s="23" t="s">
        <v>156</v>
      </c>
      <c r="E7" s="23" t="s">
        <v>157</v>
      </c>
      <c r="F7" s="23" t="s">
        <v>158</v>
      </c>
    </row>
    <row r="8" spans="1:11" x14ac:dyDescent="0.25">
      <c r="A8" s="15" t="s">
        <v>159</v>
      </c>
      <c r="B8" s="23" t="s">
        <v>160</v>
      </c>
      <c r="C8" s="23" t="s">
        <v>161</v>
      </c>
      <c r="D8" s="23" t="s">
        <v>162</v>
      </c>
      <c r="E8" s="23" t="s">
        <v>160</v>
      </c>
      <c r="F8" s="23" t="s">
        <v>163</v>
      </c>
    </row>
    <row r="11" spans="1:11" x14ac:dyDescent="0.25">
      <c r="A11" s="35" t="s">
        <v>164</v>
      </c>
      <c r="B11" s="35"/>
      <c r="C11" s="35"/>
      <c r="D11" s="35"/>
      <c r="E11" s="35"/>
      <c r="F11" s="35"/>
      <c r="G11" s="35"/>
    </row>
    <row r="12" spans="1:11" x14ac:dyDescent="0.25">
      <c r="A12" s="24" t="s">
        <v>25</v>
      </c>
      <c r="B12" s="24" t="s">
        <v>27</v>
      </c>
      <c r="C12" s="24" t="s">
        <v>165</v>
      </c>
      <c r="D12" s="24" t="s">
        <v>166</v>
      </c>
      <c r="E12" s="24" t="s">
        <v>167</v>
      </c>
      <c r="F12" s="24" t="s">
        <v>168</v>
      </c>
      <c r="G12" s="24" t="s">
        <v>169</v>
      </c>
    </row>
    <row r="13" spans="1:11" x14ac:dyDescent="0.25">
      <c r="A13" s="10">
        <v>1</v>
      </c>
      <c r="B13" s="3" t="s">
        <v>34</v>
      </c>
      <c r="C13" s="18">
        <f>IFERROR(AVERAGE(Antworten!J$2:J$200),0)</f>
        <v>4.25</v>
      </c>
      <c r="D13" s="25">
        <f>IFERROR(COUNTIF(Antworten!J$2:J$200,"&gt;=4")/COUNT(Antworten!J$2:J$200),0)</f>
        <v>0.91666666666666663</v>
      </c>
      <c r="E13" s="25">
        <f>IFERROR(COUNTIFS(Antworten!J$2:J$200,"&lt;=2",Antworten!J$2:J$200,"&gt;=1")/COUNT(Antworten!J$2:J$200),0)</f>
        <v>0</v>
      </c>
      <c r="F13" s="3">
        <f>COUNT(Antworten!J$2:J$200)</f>
        <v>24</v>
      </c>
      <c r="G13" s="3" t="str">
        <f t="shared" ref="G13:G24" si="0">IF(C13&lt;3.5,"Hoch",IF(C13&lt;4,"Mittel","Niedrig"))</f>
        <v>Niedrig</v>
      </c>
    </row>
    <row r="14" spans="1:11" x14ac:dyDescent="0.25">
      <c r="A14" s="10">
        <v>2</v>
      </c>
      <c r="B14" s="3" t="s">
        <v>36</v>
      </c>
      <c r="C14" s="18">
        <f>IFERROR(AVERAGE(Antworten!K$2:K$200),0)</f>
        <v>4.125</v>
      </c>
      <c r="D14" s="25">
        <f>IFERROR(COUNTIF(Antworten!K$2:K$200,"&gt;=4")/COUNT(Antworten!K$2:K$200),0)</f>
        <v>0.83333333333333337</v>
      </c>
      <c r="E14" s="25">
        <f>IFERROR(COUNTIFS(Antworten!K$2:K$200,"&lt;=2",Antworten!K$2:K$200,"&gt;=1")/COUNT(Antworten!K$2:K$200),0)</f>
        <v>0</v>
      </c>
      <c r="F14" s="3">
        <f>COUNT(Antworten!K$2:K$200)</f>
        <v>24</v>
      </c>
      <c r="G14" s="3" t="str">
        <f t="shared" si="0"/>
        <v>Niedrig</v>
      </c>
    </row>
    <row r="15" spans="1:11" x14ac:dyDescent="0.25">
      <c r="A15" s="10">
        <v>3</v>
      </c>
      <c r="B15" s="3" t="s">
        <v>38</v>
      </c>
      <c r="C15" s="18">
        <f>IFERROR(AVERAGE(Antworten!L$2:L$200),0)</f>
        <v>4.208333333333333</v>
      </c>
      <c r="D15" s="25">
        <f>IFERROR(COUNTIF(Antworten!L$2:L$200,"&gt;=4")/COUNT(Antworten!L$2:L$200),0)</f>
        <v>0.875</v>
      </c>
      <c r="E15" s="25">
        <f>IFERROR(COUNTIFS(Antworten!L$2:L$200,"&lt;=2",Antworten!L$2:L$200,"&gt;=1")/COUNT(Antworten!L$2:L$200),0)</f>
        <v>0</v>
      </c>
      <c r="F15" s="3">
        <f>COUNT(Antworten!L$2:L$200)</f>
        <v>24</v>
      </c>
      <c r="G15" s="3" t="str">
        <f t="shared" si="0"/>
        <v>Niedrig</v>
      </c>
    </row>
    <row r="16" spans="1:11" x14ac:dyDescent="0.25">
      <c r="A16" s="10">
        <v>4</v>
      </c>
      <c r="B16" s="3" t="s">
        <v>39</v>
      </c>
      <c r="C16" s="18">
        <f>IFERROR(AVERAGE(Antworten!M$2:M$200),0)</f>
        <v>3.9583333333333335</v>
      </c>
      <c r="D16" s="25">
        <f>IFERROR(COUNTIF(Antworten!M$2:M$200,"&gt;=4")/COUNT(Antworten!M$2:M$200),0)</f>
        <v>0.70833333333333337</v>
      </c>
      <c r="E16" s="25">
        <f>IFERROR(COUNTIFS(Antworten!M$2:M$200,"&lt;=2",Antworten!M$2:M$200,"&gt;=1")/COUNT(Antworten!M$2:M$200),0)</f>
        <v>0</v>
      </c>
      <c r="F16" s="3">
        <f>COUNT(Antworten!M$2:M$200)</f>
        <v>24</v>
      </c>
      <c r="G16" s="3" t="str">
        <f t="shared" si="0"/>
        <v>Mittel</v>
      </c>
    </row>
    <row r="17" spans="1:11" x14ac:dyDescent="0.25">
      <c r="A17" s="10">
        <v>5</v>
      </c>
      <c r="B17" s="3" t="s">
        <v>41</v>
      </c>
      <c r="C17" s="18">
        <f>IFERROR(AVERAGE(Antworten!N$2:N$200),0)</f>
        <v>4.166666666666667</v>
      </c>
      <c r="D17" s="25">
        <f>IFERROR(COUNTIF(Antworten!N$2:N$200,"&gt;=4")/COUNT(Antworten!N$2:N$200),0)</f>
        <v>0.91666666666666663</v>
      </c>
      <c r="E17" s="25">
        <f>IFERROR(COUNTIFS(Antworten!N$2:N$200,"&lt;=2",Antworten!N$2:N$200,"&gt;=1")/COUNT(Antworten!N$2:N$200),0)</f>
        <v>4.1666666666666664E-2</v>
      </c>
      <c r="F17" s="3">
        <f>COUNT(Antworten!N$2:N$200)</f>
        <v>24</v>
      </c>
      <c r="G17" s="3" t="str">
        <f t="shared" si="0"/>
        <v>Niedrig</v>
      </c>
    </row>
    <row r="18" spans="1:11" x14ac:dyDescent="0.25">
      <c r="A18" s="10">
        <v>6</v>
      </c>
      <c r="B18" s="3" t="s">
        <v>42</v>
      </c>
      <c r="C18" s="18">
        <f>IFERROR(AVERAGE(Antworten!O$2:O$200),0)</f>
        <v>4.041666666666667</v>
      </c>
      <c r="D18" s="25">
        <f>IFERROR(COUNTIF(Antworten!O$2:O$200,"&gt;=4")/COUNT(Antworten!O$2:O$200),0)</f>
        <v>0.75</v>
      </c>
      <c r="E18" s="25">
        <f>IFERROR(COUNTIFS(Antworten!O$2:O$200,"&lt;=2",Antworten!O$2:O$200,"&gt;=1")/COUNT(Antworten!O$2:O$200),0)</f>
        <v>4.1666666666666664E-2</v>
      </c>
      <c r="F18" s="3">
        <f>COUNT(Antworten!O$2:O$200)</f>
        <v>24</v>
      </c>
      <c r="G18" s="3" t="str">
        <f t="shared" si="0"/>
        <v>Niedrig</v>
      </c>
    </row>
    <row r="19" spans="1:11" x14ac:dyDescent="0.25">
      <c r="A19" s="10">
        <v>7</v>
      </c>
      <c r="B19" s="3" t="s">
        <v>44</v>
      </c>
      <c r="C19" s="18">
        <f>IFERROR(AVERAGE(Antworten!P$2:P$200),0)</f>
        <v>4.166666666666667</v>
      </c>
      <c r="D19" s="25">
        <f>IFERROR(COUNTIF(Antworten!P$2:P$200,"&gt;=4")/COUNT(Antworten!P$2:P$200),0)</f>
        <v>0.875</v>
      </c>
      <c r="E19" s="25">
        <f>IFERROR(COUNTIFS(Antworten!P$2:P$200,"&lt;=2",Antworten!P$2:P$200,"&gt;=1")/COUNT(Antworten!P$2:P$200),0)</f>
        <v>0</v>
      </c>
      <c r="F19" s="3">
        <f>COUNT(Antworten!P$2:P$200)</f>
        <v>24</v>
      </c>
      <c r="G19" s="3" t="str">
        <f t="shared" si="0"/>
        <v>Niedrig</v>
      </c>
    </row>
    <row r="20" spans="1:11" x14ac:dyDescent="0.25">
      <c r="A20" s="10">
        <v>8</v>
      </c>
      <c r="B20" s="3" t="s">
        <v>45</v>
      </c>
      <c r="C20" s="18">
        <f>IFERROR(AVERAGE(Antworten!Q$2:Q$200),0)</f>
        <v>3.9583333333333335</v>
      </c>
      <c r="D20" s="25">
        <f>IFERROR(COUNTIF(Antworten!Q$2:Q$200,"&gt;=4")/COUNT(Antworten!Q$2:Q$200),0)</f>
        <v>0.79166666666666663</v>
      </c>
      <c r="E20" s="25">
        <f>IFERROR(COUNTIFS(Antworten!Q$2:Q$200,"&lt;=2",Antworten!Q$2:Q$200,"&gt;=1")/COUNT(Antworten!Q$2:Q$200),0)</f>
        <v>0</v>
      </c>
      <c r="F20" s="3">
        <f>COUNT(Antworten!Q$2:Q$200)</f>
        <v>24</v>
      </c>
      <c r="G20" s="3" t="str">
        <f t="shared" si="0"/>
        <v>Mittel</v>
      </c>
    </row>
    <row r="21" spans="1:11" x14ac:dyDescent="0.25">
      <c r="A21" s="10">
        <v>9</v>
      </c>
      <c r="B21" s="3" t="s">
        <v>47</v>
      </c>
      <c r="C21" s="18">
        <f>IFERROR(AVERAGE(Antworten!R$2:R$200),0)</f>
        <v>4.291666666666667</v>
      </c>
      <c r="D21" s="25">
        <f>IFERROR(COUNTIF(Antworten!R$2:R$200,"&gt;=4")/COUNT(Antworten!R$2:R$200),0)</f>
        <v>0.95833333333333337</v>
      </c>
      <c r="E21" s="25">
        <f>IFERROR(COUNTIFS(Antworten!R$2:R$200,"&lt;=2",Antworten!R$2:R$200,"&gt;=1")/COUNT(Antworten!R$2:R$200),0)</f>
        <v>0</v>
      </c>
      <c r="F21" s="3">
        <f>COUNT(Antworten!R$2:R$200)</f>
        <v>24</v>
      </c>
      <c r="G21" s="3" t="str">
        <f t="shared" si="0"/>
        <v>Niedrig</v>
      </c>
    </row>
    <row r="22" spans="1:11" x14ac:dyDescent="0.25">
      <c r="A22" s="10">
        <v>10</v>
      </c>
      <c r="B22" s="3" t="s">
        <v>49</v>
      </c>
      <c r="C22" s="18">
        <f>IFERROR(AVERAGE(Antworten!S$2:S$200),0)</f>
        <v>4.333333333333333</v>
      </c>
      <c r="D22" s="25">
        <f>IFERROR(COUNTIF(Antworten!S$2:S$200,"&gt;=4")/COUNT(Antworten!S$2:S$200),0)</f>
        <v>1</v>
      </c>
      <c r="E22" s="25">
        <f>IFERROR(COUNTIFS(Antworten!S$2:S$200,"&lt;=2",Antworten!S$2:S$200,"&gt;=1")/COUNT(Antworten!S$2:S$200),0)</f>
        <v>0</v>
      </c>
      <c r="F22" s="3">
        <f>COUNT(Antworten!S$2:S$200)</f>
        <v>24</v>
      </c>
      <c r="G22" s="3" t="str">
        <f t="shared" si="0"/>
        <v>Niedrig</v>
      </c>
    </row>
    <row r="23" spans="1:11" x14ac:dyDescent="0.25">
      <c r="A23" s="10">
        <v>11</v>
      </c>
      <c r="B23" s="3" t="s">
        <v>51</v>
      </c>
      <c r="C23" s="18">
        <f>IFERROR(AVERAGE(Antworten!T$2:T$200),0)</f>
        <v>3.875</v>
      </c>
      <c r="D23" s="25">
        <f>IFERROR(COUNTIF(Antworten!T$2:T$200,"&gt;=4")/COUNT(Antworten!T$2:T$200),0)</f>
        <v>0.75</v>
      </c>
      <c r="E23" s="25">
        <f>IFERROR(COUNTIFS(Antworten!T$2:T$200,"&lt;=2",Antworten!T$2:T$200,"&gt;=1")/COUNT(Antworten!T$2:T$200),0)</f>
        <v>0</v>
      </c>
      <c r="F23" s="3">
        <f>COUNT(Antworten!T$2:T$200)</f>
        <v>24</v>
      </c>
      <c r="G23" s="3" t="str">
        <f t="shared" si="0"/>
        <v>Mittel</v>
      </c>
    </row>
    <row r="24" spans="1:11" x14ac:dyDescent="0.25">
      <c r="A24" s="10">
        <v>12</v>
      </c>
      <c r="B24" s="3" t="s">
        <v>53</v>
      </c>
      <c r="C24" s="18">
        <f>IFERROR(AVERAGE(Antworten!U$2:U$200),0)</f>
        <v>3.7916666666666665</v>
      </c>
      <c r="D24" s="25">
        <f>IFERROR(COUNTIF(Antworten!U$2:U$200,"&gt;=4")/COUNT(Antworten!U$2:U$200),0)</f>
        <v>0.625</v>
      </c>
      <c r="E24" s="25">
        <f>IFERROR(COUNTIFS(Antworten!U$2:U$200,"&lt;=2",Antworten!U$2:U$200,"&gt;=1")/COUNT(Antworten!U$2:U$200),0)</f>
        <v>0</v>
      </c>
      <c r="F24" s="3">
        <f>COUNT(Antworten!U$2:U$200)</f>
        <v>24</v>
      </c>
      <c r="G24" s="3" t="str">
        <f t="shared" si="0"/>
        <v>Mittel</v>
      </c>
    </row>
    <row r="27" spans="1:11" x14ac:dyDescent="0.25">
      <c r="A27" s="35" t="s">
        <v>170</v>
      </c>
      <c r="B27" s="35"/>
      <c r="C27" s="35"/>
      <c r="D27" s="35"/>
      <c r="E27" s="35"/>
      <c r="G27" s="35" t="s">
        <v>171</v>
      </c>
      <c r="H27" s="35"/>
      <c r="I27" s="35"/>
      <c r="J27" s="35"/>
      <c r="K27" s="35"/>
    </row>
    <row r="28" spans="1:11" x14ac:dyDescent="0.25">
      <c r="A28" s="8" t="s">
        <v>8</v>
      </c>
      <c r="B28" s="8" t="s">
        <v>148</v>
      </c>
      <c r="C28" s="8" t="s">
        <v>172</v>
      </c>
      <c r="D28" s="8" t="s">
        <v>173</v>
      </c>
      <c r="E28" s="8" t="s">
        <v>55</v>
      </c>
      <c r="G28" s="8" t="s">
        <v>68</v>
      </c>
      <c r="H28" s="8" t="s">
        <v>148</v>
      </c>
      <c r="I28" s="8" t="s">
        <v>172</v>
      </c>
      <c r="J28" s="8" t="s">
        <v>173</v>
      </c>
      <c r="K28" s="8" t="s">
        <v>55</v>
      </c>
    </row>
    <row r="29" spans="1:11" x14ac:dyDescent="0.25">
      <c r="A29" t="s">
        <v>9</v>
      </c>
      <c r="B29">
        <f>COUNTIF(Antworten!$D$2:$D$200,A29)</f>
        <v>10</v>
      </c>
      <c r="C29" s="26">
        <f>IFERROR(SUMIF(Antworten!$D$2:$D$200,A29,Antworten!$Z$2:$Z$200)/B29,0)</f>
        <v>4.1500000000000004</v>
      </c>
      <c r="D29" s="27">
        <f>IFERROR(COUNTIFS(Antworten!$D$2:$D$200,A29,Antworten!$J$2:$J$200,"&gt;=4")/COUNTIF(Antworten!$D$2:$D$200,A29),0)</f>
        <v>0.8</v>
      </c>
      <c r="E29" s="28">
        <f>IFERROR((COUNTIFS(Antworten!$D$2:$D$200,A29,Antworten!$AA$2:$AA$200,"Promotor")-COUNTIFS(Antworten!$D$2:$D$200,A29,Antworten!$AA$2:$AA$200,"Kritiker"))/COUNTIF(Antworten!$D$2:$D$200,A29)*100,0)</f>
        <v>60</v>
      </c>
      <c r="G29" t="s">
        <v>11</v>
      </c>
      <c r="H29">
        <f>COUNTIF(Antworten!$E$2:$E$200,G29)</f>
        <v>12</v>
      </c>
      <c r="I29" s="26">
        <f>IFERROR(SUMIF(Antworten!$E$2:$E$200,G29,Antworten!$Z$2:$Z$200)/H29,0)</f>
        <v>4.083333333333333</v>
      </c>
      <c r="J29" s="27">
        <f>IFERROR(COUNTIFS(Antworten!$E$2:$E$200,G29,Antworten!$J$2:$J$200,"&gt;=4")/COUNTIF(Antworten!$E$2:$E$200,G29),0)</f>
        <v>0.83333333333333337</v>
      </c>
      <c r="K29" s="28">
        <f>IFERROR((COUNTIFS(Antworten!$E$2:$E$200,G29,Antworten!$AA$2:$AA$200,"Promotor")-COUNTIFS(Antworten!$E$2:$E$200,G29,Antworten!$AA$2:$AA$200,"Kritiker"))/COUNTIF(Antworten!$E$2:$E$200,G29)*100,0)</f>
        <v>8.3333333333333321</v>
      </c>
    </row>
    <row r="30" spans="1:11" x14ac:dyDescent="0.25">
      <c r="A30" t="s">
        <v>91</v>
      </c>
      <c r="B30">
        <f>COUNTIF(Antworten!$D$2:$D$200,A30)</f>
        <v>8</v>
      </c>
      <c r="C30" s="26">
        <f>IFERROR(SUMIF(Antworten!$D$2:$D$200,A30,Antworten!$Z$2:$Z$200)/B30,0)</f>
        <v>4.1770833333333339</v>
      </c>
      <c r="D30" s="27">
        <f>IFERROR(COUNTIFS(Antworten!$D$2:$D$200,A30,Antworten!$J$2:$J$200,"&gt;=4")/COUNTIF(Antworten!$D$2:$D$200,A30),0)</f>
        <v>1</v>
      </c>
      <c r="E30" s="28">
        <f>IFERROR((COUNTIFS(Antworten!$D$2:$D$200,A30,Antworten!$AA$2:$AA$200,"Promotor")-COUNTIFS(Antworten!$D$2:$D$200,A30,Antworten!$AA$2:$AA$200,"Kritiker"))/COUNTIF(Antworten!$D$2:$D$200,A30)*100,0)</f>
        <v>0</v>
      </c>
      <c r="G30" t="s">
        <v>92</v>
      </c>
      <c r="H30">
        <f>COUNTIF(Antworten!$E$2:$E$200,G30)</f>
        <v>3</v>
      </c>
      <c r="I30" s="26">
        <f>IFERROR(SUMIF(Antworten!$E$2:$E$200,G30,Antworten!$Z$2:$Z$200)/H30,0)</f>
        <v>4.1388888888888884</v>
      </c>
      <c r="J30" s="27">
        <f>IFERROR(COUNTIFS(Antworten!$E$2:$E$200,G30,Antworten!$J$2:$J$200,"&gt;=4")/COUNTIF(Antworten!$E$2:$E$200,G30),0)</f>
        <v>1</v>
      </c>
      <c r="K30" s="28">
        <f>IFERROR((COUNTIFS(Antworten!$E$2:$E$200,G30,Antworten!$AA$2:$AA$200,"Promotor")-COUNTIFS(Antworten!$E$2:$E$200,G30,Antworten!$AA$2:$AA$200,"Kritiker"))/COUNTIF(Antworten!$E$2:$E$200,G30)*100,0)</f>
        <v>33.333333333333329</v>
      </c>
    </row>
    <row r="31" spans="1:11" x14ac:dyDescent="0.25">
      <c r="A31" t="s">
        <v>132</v>
      </c>
      <c r="B31">
        <f>COUNTIF(Antworten!$D$2:$D$200,A31)</f>
        <v>2</v>
      </c>
      <c r="C31" s="26">
        <f>IFERROR(SUMIF(Antworten!$D$2:$D$200,A31,Antworten!$Z$2:$Z$200)/B31,0)</f>
        <v>3.75</v>
      </c>
      <c r="D31" s="27">
        <f>IFERROR(COUNTIFS(Antworten!$D$2:$D$200,A31,Antworten!$J$2:$J$200,"&gt;=4")/COUNTIF(Antworten!$D$2:$D$200,A31),0)</f>
        <v>1</v>
      </c>
      <c r="E31" s="28">
        <f>IFERROR((COUNTIFS(Antworten!$D$2:$D$200,A31,Antworten!$AA$2:$AA$200,"Promotor")-COUNTIFS(Antworten!$D$2:$D$200,A31,Antworten!$AA$2:$AA$200,"Kritiker"))/COUNTIF(Antworten!$D$2:$D$200,A31)*100,0)</f>
        <v>0</v>
      </c>
      <c r="G31" t="s">
        <v>114</v>
      </c>
      <c r="H31">
        <f>COUNTIF(Antworten!$E$2:$E$200,G31)</f>
        <v>1</v>
      </c>
      <c r="I31" s="26">
        <f>IFERROR(SUMIF(Antworten!$E$2:$E$200,G31,Antworten!$Z$2:$Z$200)/H31,0)</f>
        <v>4.083333333333333</v>
      </c>
      <c r="J31" s="27">
        <f>IFERROR(COUNTIFS(Antworten!$E$2:$E$200,G31,Antworten!$J$2:$J$200,"&gt;=4")/COUNTIF(Antworten!$E$2:$E$200,G31),0)</f>
        <v>1</v>
      </c>
      <c r="K31" s="28">
        <f>IFERROR((COUNTIFS(Antworten!$E$2:$E$200,G31,Antworten!$AA$2:$AA$200,"Promotor")-COUNTIFS(Antworten!$E$2:$E$200,G31,Antworten!$AA$2:$AA$200,"Kritiker"))/COUNTIF(Antworten!$E$2:$E$200,G31)*100,0)</f>
        <v>100</v>
      </c>
    </row>
    <row r="32" spans="1:11" x14ac:dyDescent="0.25">
      <c r="A32" t="s">
        <v>106</v>
      </c>
      <c r="B32">
        <f>COUNTIF(Antworten!$D$2:$D$200,A32)</f>
        <v>2</v>
      </c>
      <c r="C32" s="26">
        <f>IFERROR(SUMIF(Antworten!$D$2:$D$200,A32,Antworten!$Z$2:$Z$200)/B32,0)</f>
        <v>4.041666666666667</v>
      </c>
      <c r="D32" s="27">
        <f>IFERROR(COUNTIFS(Antworten!$D$2:$D$200,A32,Antworten!$J$2:$J$200,"&gt;=4")/COUNTIF(Antworten!$D$2:$D$200,A32),0)</f>
        <v>1</v>
      </c>
      <c r="E32" s="28">
        <f>IFERROR((COUNTIFS(Antworten!$D$2:$D$200,A32,Antworten!$AA$2:$AA$200,"Promotor")-COUNTIFS(Antworten!$D$2:$D$200,A32,Antworten!$AA$2:$AA$200,"Kritiker"))/COUNTIF(Antworten!$D$2:$D$200,A32)*100,0)</f>
        <v>0</v>
      </c>
      <c r="G32" t="s">
        <v>107</v>
      </c>
      <c r="H32">
        <f>COUNTIF(Antworten!$E$2:$E$200,G32)</f>
        <v>6</v>
      </c>
      <c r="I32" s="26">
        <f>IFERROR(SUMIF(Antworten!$E$2:$E$200,G32,Antworten!$Z$2:$Z$200)/H32,0)</f>
        <v>4.25</v>
      </c>
      <c r="J32" s="27">
        <f>IFERROR(COUNTIFS(Antworten!$E$2:$E$200,G32,Antworten!$J$2:$J$200,"&gt;=4")/COUNTIF(Antworten!$E$2:$E$200,G32),0)</f>
        <v>1</v>
      </c>
      <c r="K32" s="28">
        <f>IFERROR((COUNTIFS(Antworten!$E$2:$E$200,G32,Antworten!$AA$2:$AA$200,"Promotor")-COUNTIFS(Antworten!$E$2:$E$200,G32,Antworten!$AA$2:$AA$200,"Kritiker"))/COUNTIF(Antworten!$E$2:$E$200,G32)*100,0)</f>
        <v>66.666666666666657</v>
      </c>
    </row>
    <row r="33" spans="1:11" x14ac:dyDescent="0.25">
      <c r="A33" t="s">
        <v>123</v>
      </c>
      <c r="B33">
        <f>COUNTIF(Antworten!$D$2:$D$200,A33)</f>
        <v>2</v>
      </c>
      <c r="C33" s="26">
        <f>IFERROR(SUMIF(Antworten!$D$2:$D$200,A33,Antworten!$Z$2:$Z$200)/B33,0)</f>
        <v>3.9166666666666665</v>
      </c>
      <c r="D33" s="27">
        <f>IFERROR(COUNTIFS(Antworten!$D$2:$D$200,A33,Antworten!$J$2:$J$200,"&gt;=4")/COUNTIF(Antworten!$D$2:$D$200,A33),0)</f>
        <v>1</v>
      </c>
      <c r="E33" s="28">
        <f>IFERROR((COUNTIFS(Antworten!$D$2:$D$200,A33,Antworten!$AA$2:$AA$200,"Promotor")-COUNTIFS(Antworten!$D$2:$D$200,A33,Antworten!$AA$2:$AA$200,"Kritiker"))/COUNTIF(Antworten!$D$2:$D$200,A33)*100,0)</f>
        <v>0</v>
      </c>
      <c r="G33" t="s">
        <v>130</v>
      </c>
      <c r="H33">
        <f>COUNTIF(Antworten!$E$2:$E$200,G33)</f>
        <v>2</v>
      </c>
      <c r="I33" s="26">
        <f>IFERROR(SUMIF(Antworten!$E$2:$E$200,G33,Antworten!$Z$2:$Z$200)/H33,0)</f>
        <v>3.666666666666667</v>
      </c>
      <c r="J33" s="27">
        <f>IFERROR(COUNTIFS(Antworten!$E$2:$E$200,G33,Antworten!$J$2:$J$200,"&gt;=4")/COUNTIF(Antworten!$E$2:$E$200,G33),0)</f>
        <v>1</v>
      </c>
      <c r="K33" s="28">
        <f>IFERROR((COUNTIFS(Antworten!$E$2:$E$200,G33,Antworten!$AA$2:$AA$200,"Promotor")-COUNTIFS(Antworten!$E$2:$E$200,G33,Antworten!$AA$2:$AA$200,"Kritiker"))/COUNTIF(Antworten!$E$2:$E$200,G33)*100,0)</f>
        <v>-50</v>
      </c>
    </row>
    <row r="34" spans="1:11" x14ac:dyDescent="0.25">
      <c r="G34" t="s">
        <v>174</v>
      </c>
      <c r="H34">
        <f>COUNTIF(Antworten!$E$2:$E$200,G34)</f>
        <v>0</v>
      </c>
      <c r="I34" s="26">
        <f>IFERROR(SUMIF(Antworten!$E$2:$E$200,G34,Antworten!$Z$2:$Z$200)/H34,0)</f>
        <v>0</v>
      </c>
      <c r="J34" s="27">
        <f>IFERROR(COUNTIFS(Antworten!$E$2:$E$200,G34,Antworten!$J$2:$J$200,"&gt;=4")/COUNTIF(Antworten!$E$2:$E$200,G34),0)</f>
        <v>0</v>
      </c>
      <c r="K34" s="28">
        <f>IFERROR((COUNTIFS(Antworten!$E$2:$E$200,G34,Antworten!$AA$2:$AA$200,"Promotor")-COUNTIFS(Antworten!$E$2:$E$200,G34,Antworten!$AA$2:$AA$200,"Kritiker"))/COUNTIF(Antworten!$E$2:$E$200,G34)*100,0)</f>
        <v>0</v>
      </c>
    </row>
    <row r="37" spans="1:11" x14ac:dyDescent="0.25">
      <c r="A37" s="35" t="s">
        <v>175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 ht="30" x14ac:dyDescent="0.25">
      <c r="A38" s="29" t="s">
        <v>28</v>
      </c>
      <c r="B38" s="23" t="s">
        <v>176</v>
      </c>
    </row>
    <row r="39" spans="1:11" ht="30" x14ac:dyDescent="0.25">
      <c r="A39" s="29" t="s">
        <v>29</v>
      </c>
      <c r="B39" s="23" t="s">
        <v>177</v>
      </c>
    </row>
    <row r="40" spans="1:11" ht="30" x14ac:dyDescent="0.25">
      <c r="A40" s="29" t="s">
        <v>30</v>
      </c>
      <c r="B40" s="23" t="s">
        <v>178</v>
      </c>
    </row>
  </sheetData>
  <mergeCells count="6">
    <mergeCell ref="A37:K37"/>
    <mergeCell ref="A1:K1"/>
    <mergeCell ref="A2:K2"/>
    <mergeCell ref="A11:G11"/>
    <mergeCell ref="A27:E27"/>
    <mergeCell ref="G27:K27"/>
  </mergeCells>
  <conditionalFormatting sqref="C13:C24">
    <cfRule type="dataBar" priority="1">
      <dataBar>
        <cfvo type="min"/>
        <cfvo type="max"/>
        <color rgb="FF5B9BD5"/>
      </dataBar>
    </cfRule>
    <cfRule type="dataBar" priority="4">
      <dataBar>
        <cfvo type="min"/>
        <cfvo type="max"/>
        <color rgb="FF5B9BD5"/>
      </dataBar>
      <extLst>
        <ext xmlns:x14="http://schemas.microsoft.com/office/spreadsheetml/2009/9/main" uri="{B025F937-C7B1-47D3-B67F-A62EFF666E3E}">
          <x14:id>{9272A489-0E97-D94F-AA18-CA4247F24787}</x14:id>
        </ext>
      </extLst>
    </cfRule>
  </conditionalFormatting>
  <conditionalFormatting sqref="G13:G24">
    <cfRule type="expression" dxfId="1" priority="2">
      <formula>G13="Hoch"</formula>
    </cfRule>
    <cfRule type="expression" dxfId="0" priority="3">
      <formula>G13="Mittel"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272A489-0E97-D94F-AA18-CA4247F24787}">
            <x14:dataBar>
              <x14:cfvo type="min"/>
              <x14:cfvo type="max"/>
              <x14:negativeFillColor auto="1"/>
              <x14:axisColor auto="1"/>
            </x14:dataBar>
          </x14:cfRule>
          <xm:sqref>C13:C24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workbookViewId="0">
      <selection sqref="A1:N1"/>
    </sheetView>
  </sheetViews>
  <sheetFormatPr baseColWidth="10" defaultColWidth="9" defaultRowHeight="15" x14ac:dyDescent="0.25"/>
  <cols>
    <col min="1" max="1" width="8" customWidth="1"/>
    <col min="2" max="2" width="24" customWidth="1"/>
    <col min="3" max="3" width="58" customWidth="1"/>
    <col min="4" max="4" width="10" customWidth="1"/>
    <col min="6" max="6" width="10" customWidth="1"/>
    <col min="7" max="7" width="38" customWidth="1"/>
    <col min="9" max="14" width="20" customWidth="1"/>
  </cols>
  <sheetData>
    <row r="1" spans="1:14" ht="27.95" customHeight="1" x14ac:dyDescent="0.25">
      <c r="A1" s="36" t="s">
        <v>179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x14ac:dyDescent="0.25">
      <c r="A3" s="32" t="s">
        <v>180</v>
      </c>
      <c r="B3" s="32"/>
      <c r="C3" s="32"/>
      <c r="D3" s="32"/>
      <c r="F3" s="32" t="s">
        <v>181</v>
      </c>
      <c r="G3" s="32"/>
      <c r="I3" s="32" t="s">
        <v>182</v>
      </c>
      <c r="J3" s="32"/>
      <c r="K3" s="32"/>
      <c r="L3" s="32"/>
      <c r="M3" s="32"/>
      <c r="N3" s="32"/>
    </row>
    <row r="4" spans="1:14" x14ac:dyDescent="0.25">
      <c r="A4" s="1" t="s">
        <v>25</v>
      </c>
      <c r="B4" s="1" t="s">
        <v>26</v>
      </c>
      <c r="C4" s="1" t="s">
        <v>27</v>
      </c>
      <c r="D4" s="1" t="s">
        <v>183</v>
      </c>
      <c r="F4" s="4" t="s">
        <v>48</v>
      </c>
      <c r="G4" s="4" t="s">
        <v>184</v>
      </c>
      <c r="I4" s="4" t="s">
        <v>8</v>
      </c>
      <c r="J4" s="4" t="s">
        <v>68</v>
      </c>
      <c r="K4" s="4" t="s">
        <v>69</v>
      </c>
      <c r="L4" s="4" t="s">
        <v>70</v>
      </c>
      <c r="M4" s="4" t="s">
        <v>185</v>
      </c>
      <c r="N4" s="4" t="s">
        <v>85</v>
      </c>
    </row>
    <row r="5" spans="1:14" x14ac:dyDescent="0.25">
      <c r="A5" s="3">
        <v>1</v>
      </c>
      <c r="B5" s="3" t="s">
        <v>33</v>
      </c>
      <c r="C5" s="3" t="s">
        <v>34</v>
      </c>
      <c r="D5" s="3" t="s">
        <v>73</v>
      </c>
      <c r="F5" s="2">
        <v>1</v>
      </c>
      <c r="G5" s="2" t="s">
        <v>186</v>
      </c>
      <c r="I5" t="s">
        <v>9</v>
      </c>
      <c r="J5" t="s">
        <v>11</v>
      </c>
      <c r="K5" t="s">
        <v>93</v>
      </c>
      <c r="L5" t="s">
        <v>125</v>
      </c>
      <c r="M5" t="s">
        <v>16</v>
      </c>
      <c r="N5" t="s">
        <v>16</v>
      </c>
    </row>
    <row r="6" spans="1:14" x14ac:dyDescent="0.25">
      <c r="A6" s="3">
        <v>2</v>
      </c>
      <c r="B6" s="3" t="s">
        <v>33</v>
      </c>
      <c r="C6" s="3" t="s">
        <v>36</v>
      </c>
      <c r="D6" s="3" t="s">
        <v>74</v>
      </c>
      <c r="F6" s="2">
        <v>2</v>
      </c>
      <c r="G6" s="2" t="s">
        <v>187</v>
      </c>
      <c r="I6" t="s">
        <v>91</v>
      </c>
      <c r="J6" t="s">
        <v>92</v>
      </c>
      <c r="K6" t="s">
        <v>127</v>
      </c>
      <c r="L6" t="s">
        <v>94</v>
      </c>
      <c r="M6" t="s">
        <v>188</v>
      </c>
      <c r="N6" t="s">
        <v>61</v>
      </c>
    </row>
    <row r="7" spans="1:14" x14ac:dyDescent="0.25">
      <c r="A7" s="3">
        <v>3</v>
      </c>
      <c r="B7" s="3" t="s">
        <v>37</v>
      </c>
      <c r="C7" s="3" t="s">
        <v>38</v>
      </c>
      <c r="D7" s="3" t="s">
        <v>75</v>
      </c>
      <c r="F7" s="2">
        <v>3</v>
      </c>
      <c r="G7" s="2" t="s">
        <v>189</v>
      </c>
      <c r="I7" t="s">
        <v>132</v>
      </c>
      <c r="J7" t="s">
        <v>114</v>
      </c>
      <c r="K7" t="s">
        <v>97</v>
      </c>
      <c r="L7" t="s">
        <v>137</v>
      </c>
      <c r="M7" t="s">
        <v>128</v>
      </c>
      <c r="N7" t="s">
        <v>190</v>
      </c>
    </row>
    <row r="8" spans="1:14" x14ac:dyDescent="0.25">
      <c r="A8" s="3">
        <v>4</v>
      </c>
      <c r="B8" s="3" t="s">
        <v>37</v>
      </c>
      <c r="C8" s="3" t="s">
        <v>39</v>
      </c>
      <c r="D8" s="3" t="s">
        <v>76</v>
      </c>
      <c r="F8" s="2">
        <v>4</v>
      </c>
      <c r="G8" s="2" t="s">
        <v>191</v>
      </c>
      <c r="I8" t="s">
        <v>106</v>
      </c>
      <c r="J8" t="s">
        <v>107</v>
      </c>
      <c r="K8" t="s">
        <v>111</v>
      </c>
      <c r="L8" t="s">
        <v>98</v>
      </c>
      <c r="M8" t="s">
        <v>192</v>
      </c>
      <c r="N8" t="s">
        <v>193</v>
      </c>
    </row>
    <row r="9" spans="1:14" x14ac:dyDescent="0.25">
      <c r="A9" s="3">
        <v>5</v>
      </c>
      <c r="B9" s="3" t="s">
        <v>40</v>
      </c>
      <c r="C9" s="3" t="s">
        <v>41</v>
      </c>
      <c r="D9" s="3" t="s">
        <v>77</v>
      </c>
      <c r="F9" s="2">
        <v>5</v>
      </c>
      <c r="G9" s="2" t="s">
        <v>194</v>
      </c>
      <c r="I9" t="s">
        <v>123</v>
      </c>
      <c r="J9" t="s">
        <v>130</v>
      </c>
      <c r="K9" t="s">
        <v>102</v>
      </c>
      <c r="L9" t="s">
        <v>103</v>
      </c>
      <c r="N9" t="s">
        <v>188</v>
      </c>
    </row>
    <row r="10" spans="1:14" x14ac:dyDescent="0.25">
      <c r="A10" s="3">
        <v>6</v>
      </c>
      <c r="B10" s="3" t="s">
        <v>40</v>
      </c>
      <c r="C10" s="3" t="s">
        <v>42</v>
      </c>
      <c r="D10" s="3" t="s">
        <v>78</v>
      </c>
      <c r="J10" t="s">
        <v>174</v>
      </c>
      <c r="L10" t="s">
        <v>108</v>
      </c>
    </row>
    <row r="11" spans="1:14" x14ac:dyDescent="0.25">
      <c r="A11" s="3">
        <v>7</v>
      </c>
      <c r="B11" s="3" t="s">
        <v>43</v>
      </c>
      <c r="C11" s="3" t="s">
        <v>44</v>
      </c>
      <c r="D11" s="3" t="s">
        <v>79</v>
      </c>
    </row>
    <row r="12" spans="1:14" x14ac:dyDescent="0.25">
      <c r="A12" s="3">
        <v>8</v>
      </c>
      <c r="B12" s="3" t="s">
        <v>43</v>
      </c>
      <c r="C12" s="3" t="s">
        <v>45</v>
      </c>
      <c r="D12" s="3" t="s">
        <v>80</v>
      </c>
    </row>
    <row r="13" spans="1:14" x14ac:dyDescent="0.25">
      <c r="A13" s="3">
        <v>9</v>
      </c>
      <c r="B13" s="3" t="s">
        <v>46</v>
      </c>
      <c r="C13" s="3" t="s">
        <v>47</v>
      </c>
      <c r="D13" s="3" t="s">
        <v>81</v>
      </c>
    </row>
    <row r="14" spans="1:14" x14ac:dyDescent="0.25">
      <c r="A14" s="3">
        <v>10</v>
      </c>
      <c r="B14" s="3" t="s">
        <v>48</v>
      </c>
      <c r="C14" s="3" t="s">
        <v>49</v>
      </c>
      <c r="D14" s="3" t="s">
        <v>82</v>
      </c>
    </row>
    <row r="15" spans="1:14" x14ac:dyDescent="0.25">
      <c r="A15" s="3">
        <v>11</v>
      </c>
      <c r="B15" s="3" t="s">
        <v>50</v>
      </c>
      <c r="C15" s="3" t="s">
        <v>51</v>
      </c>
      <c r="D15" s="3" t="s">
        <v>83</v>
      </c>
    </row>
    <row r="16" spans="1:14" x14ac:dyDescent="0.25">
      <c r="A16" s="3">
        <v>12</v>
      </c>
      <c r="B16" s="3" t="s">
        <v>52</v>
      </c>
      <c r="C16" s="3" t="s">
        <v>53</v>
      </c>
      <c r="D16" s="3" t="s">
        <v>84</v>
      </c>
    </row>
  </sheetData>
  <mergeCells count="4">
    <mergeCell ref="A1:N1"/>
    <mergeCell ref="A3:D3"/>
    <mergeCell ref="F3:G3"/>
    <mergeCell ref="I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Fragebogen</vt:lpstr>
      <vt:lpstr>Antworten</vt:lpstr>
      <vt:lpstr>Auswertung</vt:lpstr>
      <vt:lpstr>Listen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2026-05-31T13:36:22Z</dcterms:modified>
</cp:coreProperties>
</file>