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B635697E-133A-490C-AE36-11D4FEDF3FE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ixkosten" sheetId="2" r:id="rId1"/>
    <sheet name="Übersicht" sheetId="1" r:id="rId2"/>
  </sheets>
  <definedNames>
    <definedName name="_xlnm._FilterDatabase" localSheetId="0" hidden="1">Fixkosten!$A$3:$H$100</definedName>
    <definedName name="_xlnm.Print_Area" localSheetId="0">Fixkosten!$A$1:$H$102</definedName>
    <definedName name="_xlnm.Print_Area" localSheetId="1">Übersicht!$A$1:$E$23</definedName>
    <definedName name="_xlnm.Print_Titles" localSheetId="0">Fixkosten!$3:$3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2" i="2" l="1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C20" i="1"/>
  <c r="E20" i="1" s="1"/>
  <c r="C19" i="1"/>
  <c r="E19" i="1" s="1"/>
  <c r="C18" i="1"/>
  <c r="E18" i="1" s="1"/>
  <c r="C17" i="1"/>
  <c r="E17" i="1" s="1"/>
  <c r="C16" i="1"/>
  <c r="E16" i="1" s="1"/>
  <c r="C15" i="1"/>
  <c r="E15" i="1" s="1"/>
  <c r="C14" i="1"/>
  <c r="E14" i="1" s="1"/>
  <c r="C13" i="1"/>
  <c r="C21" i="1" s="1"/>
  <c r="B7" i="1"/>
  <c r="D7" i="1" s="1"/>
  <c r="D15" i="1" l="1"/>
  <c r="D14" i="1"/>
  <c r="D16" i="1"/>
  <c r="D13" i="1"/>
  <c r="E13" i="1"/>
  <c r="E21" i="1" s="1"/>
  <c r="D17" i="1"/>
  <c r="D18" i="1"/>
  <c r="D19" i="1"/>
  <c r="D20" i="1"/>
  <c r="D21" i="1" l="1"/>
</calcChain>
</file>

<file path=xl/sharedStrings.xml><?xml version="1.0" encoding="utf-8"?>
<sst xmlns="http://schemas.openxmlformats.org/spreadsheetml/2006/main" count="154" uniqueCount="76">
  <si>
    <t>Fixkostenübersicht</t>
  </si>
  <si>
    <t>Wiederkehrende Ausgaben im Überblick</t>
  </si>
  <si>
    <t>Monatlich</t>
  </si>
  <si>
    <t>Jährlich</t>
  </si>
  <si>
    <t>Nach Kategorie</t>
  </si>
  <si>
    <t>Kategorie</t>
  </si>
  <si>
    <t>Anteil</t>
  </si>
  <si>
    <t>Wohnen</t>
  </si>
  <si>
    <t>Versicherungen</t>
  </si>
  <si>
    <t>Mobilität</t>
  </si>
  <si>
    <t>Kommunikation</t>
  </si>
  <si>
    <t>Abonnements</t>
  </si>
  <si>
    <t>Finanzen</t>
  </si>
  <si>
    <t>Gesundheit</t>
  </si>
  <si>
    <t>Sonstiges</t>
  </si>
  <si>
    <t>Gesamt</t>
  </si>
  <si>
    <t>Trage deine Ausgaben im Reiter „Fixkosten“ ein. Die Übersicht aktualisiert sich automatisch.</t>
  </si>
  <si>
    <t>Fixkosten</t>
  </si>
  <si>
    <t>Bezeichnung</t>
  </si>
  <si>
    <t>Anbieter</t>
  </si>
  <si>
    <t>Betrag (€)</t>
  </si>
  <si>
    <t>Rhythmus</t>
  </si>
  <si>
    <t>Monatlich (€)</t>
  </si>
  <si>
    <t>Status</t>
  </si>
  <si>
    <t>Nächste Fälligkeit</t>
  </si>
  <si>
    <t>Kaltmiete</t>
  </si>
  <si>
    <t>Hausverwaltung Lindenhof</t>
  </si>
  <si>
    <t>Aktiv</t>
  </si>
  <si>
    <t>Nebenkosten</t>
  </si>
  <si>
    <t>Strom</t>
  </si>
  <si>
    <t>Stadtwerke Nordpfalz</t>
  </si>
  <si>
    <t>Internet &amp; Telefon</t>
  </si>
  <si>
    <t>Westnetz Telekom</t>
  </si>
  <si>
    <t>Rundfunkbeitrag</t>
  </si>
  <si>
    <t>Beitragsservice</t>
  </si>
  <si>
    <t>Hausratversicherung</t>
  </si>
  <si>
    <t>Allianz Direct</t>
  </si>
  <si>
    <t>Haftpflichtversicherung</t>
  </si>
  <si>
    <t>HUK24</t>
  </si>
  <si>
    <t>Krankenzusatz</t>
  </si>
  <si>
    <t>Barmenia</t>
  </si>
  <si>
    <t>Kfz-Versicherung</t>
  </si>
  <si>
    <t>DEVK</t>
  </si>
  <si>
    <t>Rechtsschutz</t>
  </si>
  <si>
    <t>ARAG</t>
  </si>
  <si>
    <t>Kfz-Steuer</t>
  </si>
  <si>
    <t>Hauptzollamt</t>
  </si>
  <si>
    <t>Tankkosten</t>
  </si>
  <si>
    <t>Verschiedene</t>
  </si>
  <si>
    <t>ÖPNV-Abo</t>
  </si>
  <si>
    <t>Verkehrsverbund Rhein-Main</t>
  </si>
  <si>
    <t>Mobilfunkvertrag</t>
  </si>
  <si>
    <t>Congstar</t>
  </si>
  <si>
    <t>Streaming Video</t>
  </si>
  <si>
    <t>Netflix</t>
  </si>
  <si>
    <t>Streaming Musik</t>
  </si>
  <si>
    <t>Spotify Family</t>
  </si>
  <si>
    <t>Cloud Speicher</t>
  </si>
  <si>
    <t>Apple iCloud+</t>
  </si>
  <si>
    <t>Fitnessstudio</t>
  </si>
  <si>
    <t>FitnessPark Wiesbaden</t>
  </si>
  <si>
    <t>Zeitung digital</t>
  </si>
  <si>
    <t>Frankfurter Allgemeine</t>
  </si>
  <si>
    <t>Kontoführungsgebühr</t>
  </si>
  <si>
    <t>Sparkasse Mainz</t>
  </si>
  <si>
    <t>Sparplan ETF</t>
  </si>
  <si>
    <t>Scalable Capital</t>
  </si>
  <si>
    <t>Riester-Rente</t>
  </si>
  <si>
    <t>DWS</t>
  </si>
  <si>
    <t>Fitness-App Premium</t>
  </si>
  <si>
    <t>Freeletics</t>
  </si>
  <si>
    <t>Mitgliedsbeitrag Verein</t>
  </si>
  <si>
    <t>TSV Oberreifenberg</t>
  </si>
  <si>
    <t>Spende</t>
  </si>
  <si>
    <t>Tierschutzverein</t>
  </si>
  <si>
    <t>Gesamt (aktiv)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</si>
</sst>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€&quot;"/>
    <numFmt numFmtId="165" formatCode="#,##0.00&quot; €&quot;;\-#,##0.00&quot; €&quot;;\–"/>
    <numFmt numFmtId="166" formatCode="0.0%;\-0.0%;\–"/>
    <numFmt numFmtId="167" formatCode="0.0%"/>
    <numFmt numFmtId="168" formatCode="#,##0.00&quot; €&quot;;\-#,##0.00&quot; €&quot;;;"/>
    <numFmt numFmtId="169" formatCode="dd\.mm\.yyyy"/>
  </numFmts>
  <fonts count="16" x14ac:knownFonts="1">
    <font>
      <sz val="11"/>
      <color theme="1"/>
      <name val="Calibri"/>
      <family val="2"/>
      <charset val="1"/>
    </font>
    <font>
      <b/>
      <sz val="22"/>
      <color rgb="FF222222"/>
      <name val="Calibri"/>
      <charset val="1"/>
    </font>
    <font>
      <sz val="11"/>
      <color rgb="FF767676"/>
      <name val="Calibri"/>
      <charset val="1"/>
    </font>
    <font>
      <sz val="10"/>
      <color rgb="FF767676"/>
      <name val="Calibri"/>
      <charset val="1"/>
    </font>
    <font>
      <sz val="10"/>
      <color rgb="FF222222"/>
      <name val="Calibri"/>
      <charset val="1"/>
    </font>
    <font>
      <b/>
      <sz val="10"/>
      <color rgb="FF222222"/>
      <name val="Calibri"/>
      <charset val="1"/>
    </font>
    <font>
      <b/>
      <sz val="11"/>
      <color rgb="FF222222"/>
      <name val="Calibri"/>
      <charset val="1"/>
    </font>
    <font>
      <b/>
      <sz val="10"/>
      <color theme="0"/>
      <name val="Calibri"/>
      <family val="2"/>
    </font>
    <font>
      <b/>
      <sz val="15"/>
      <color rgb="FF222222"/>
      <name val="Calibri"/>
      <family val="2"/>
    </font>
    <font>
      <b/>
      <sz val="12"/>
      <color rgb="FF767676"/>
      <name val="Calibri"/>
      <family val="2"/>
    </font>
    <font>
      <sz val="12"/>
      <color rgb="FF222222"/>
      <name val="Calibri"/>
      <family val="2"/>
    </font>
    <font>
      <sz val="12"/>
      <color rgb="FF767676"/>
      <name val="Calibri"/>
      <family val="2"/>
    </font>
    <font>
      <b/>
      <sz val="12"/>
      <color rgb="FF222222"/>
      <name val="Calibri"/>
      <family val="2"/>
    </font>
    <font>
      <sz val="12"/>
      <color theme="1"/>
      <name val="Calibri"/>
      <family val="2"/>
    </font>
    <font>
      <i/>
      <sz val="11"/>
      <color rgb="FF767676"/>
      <name val="Calibri"/>
      <family val="2"/>
    </font>
    <font>
      <b/>
      <sz val="22"/>
      <color rgb="FF22222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0F0F0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D0D0D0"/>
      </bottom>
      <diagonal/>
    </border>
    <border>
      <left/>
      <right/>
      <top/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3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5" fillId="2" borderId="4" xfId="0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right" vertical="center" indent="1"/>
    </xf>
    <xf numFmtId="0" fontId="5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168" fontId="4" fillId="0" borderId="1" xfId="0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right" vertical="center" indent="1"/>
    </xf>
    <xf numFmtId="169" fontId="4" fillId="0" borderId="1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right" vertical="center" indent="1"/>
    </xf>
    <xf numFmtId="0" fontId="0" fillId="0" borderId="3" xfId="0" applyBorder="1"/>
    <xf numFmtId="0" fontId="0" fillId="3" borderId="0" xfId="0" applyFill="1"/>
    <xf numFmtId="0" fontId="1" fillId="4" borderId="0" xfId="0" applyFont="1" applyFill="1" applyAlignment="1">
      <alignment horizontal="left" vertical="center"/>
    </xf>
    <xf numFmtId="0" fontId="0" fillId="4" borderId="0" xfId="0" applyFill="1"/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164" fontId="1" fillId="6" borderId="5" xfId="0" applyNumberFormat="1" applyFont="1" applyFill="1" applyBorder="1" applyAlignment="1">
      <alignment horizontal="center" vertical="center"/>
    </xf>
    <xf numFmtId="164" fontId="1" fillId="6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 indent="1"/>
    </xf>
    <xf numFmtId="0" fontId="10" fillId="0" borderId="1" xfId="0" applyFont="1" applyBorder="1" applyAlignment="1">
      <alignment horizontal="left" vertical="center"/>
    </xf>
    <xf numFmtId="165" fontId="10" fillId="0" borderId="1" xfId="0" applyNumberFormat="1" applyFont="1" applyBorder="1" applyAlignment="1">
      <alignment horizontal="right" vertical="center" indent="1"/>
    </xf>
    <xf numFmtId="166" fontId="11" fillId="0" borderId="1" xfId="0" applyNumberFormat="1" applyFont="1" applyBorder="1" applyAlignment="1">
      <alignment horizontal="right" vertical="center" indent="1"/>
    </xf>
    <xf numFmtId="0" fontId="12" fillId="4" borderId="3" xfId="0" applyFont="1" applyFill="1" applyBorder="1" applyAlignment="1">
      <alignment horizontal="left" vertical="center"/>
    </xf>
    <xf numFmtId="164" fontId="12" fillId="4" borderId="3" xfId="0" applyNumberFormat="1" applyFont="1" applyFill="1" applyBorder="1" applyAlignment="1">
      <alignment horizontal="right" vertical="center" indent="1"/>
    </xf>
    <xf numFmtId="167" fontId="9" fillId="4" borderId="3" xfId="0" applyNumberFormat="1" applyFont="1" applyFill="1" applyBorder="1" applyAlignment="1">
      <alignment horizontal="right" vertical="center" indent="1"/>
    </xf>
    <xf numFmtId="0" fontId="13" fillId="3" borderId="0" xfId="0" applyFont="1" applyFill="1"/>
    <xf numFmtId="0" fontId="14" fillId="0" borderId="0" xfId="0" applyFont="1" applyAlignment="1">
      <alignment horizontal="left" vertical="center"/>
    </xf>
    <xf numFmtId="0" fontId="15" fillId="4" borderId="0" xfId="0" applyFont="1" applyFill="1" applyAlignment="1">
      <alignment horizontal="left" vertical="center"/>
    </xf>
  </cellXfs>
  <cellStyles count="1">
    <cellStyle name="Standard" xfId="0" builtinId="0"/>
  </cellStyles>
  <dxfs count="3">
    <dxf>
      <font>
        <b/>
        <sz val="10"/>
        <color rgb="FFC00000"/>
        <name val="Calibri"/>
        <charset val="1"/>
      </font>
    </dxf>
    <dxf>
      <font>
        <i/>
        <sz val="10"/>
        <color rgb="FFB5B5B5"/>
        <name val="Calibri"/>
        <charset val="1"/>
      </font>
    </dxf>
    <dxf>
      <font>
        <i/>
        <sz val="10"/>
        <color rgb="FFB5B5B5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0F0F0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5B5B5"/>
      <rgbColor rgb="FF767676"/>
      <rgbColor rgb="FF9999FF"/>
      <rgbColor rgb="FF993366"/>
      <rgbColor rgb="FFFFFFCC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2"/>
  <sheetViews>
    <sheetView showGridLines="0" tabSelected="1" zoomScaleNormal="100" workbookViewId="0">
      <pane ySplit="3" topLeftCell="A4" activePane="bottomLeft" state="frozen"/>
      <selection pane="bottomLeft" activeCell="O16" sqref="O16"/>
    </sheetView>
  </sheetViews>
  <sheetFormatPr baseColWidth="10" defaultColWidth="8.7109375" defaultRowHeight="15" x14ac:dyDescent="0.25"/>
  <cols>
    <col min="1" max="1" width="16" customWidth="1"/>
    <col min="2" max="2" width="26" customWidth="1"/>
    <col min="3" max="3" width="24" customWidth="1"/>
    <col min="4" max="4" width="12" customWidth="1"/>
    <col min="5" max="5" width="15" customWidth="1"/>
    <col min="6" max="6" width="14" customWidth="1"/>
    <col min="7" max="7" width="12" customWidth="1"/>
    <col min="8" max="8" width="18" customWidth="1"/>
  </cols>
  <sheetData>
    <row r="1" spans="1:8" ht="27.75" customHeight="1" x14ac:dyDescent="0.25">
      <c r="A1" s="32" t="s">
        <v>17</v>
      </c>
      <c r="B1" s="16"/>
      <c r="C1" s="16"/>
      <c r="D1" s="16"/>
      <c r="E1" s="16"/>
      <c r="F1" s="16"/>
      <c r="G1" s="16"/>
      <c r="H1" s="16"/>
    </row>
    <row r="2" spans="1:8" ht="9.75" customHeight="1" x14ac:dyDescent="0.25"/>
    <row r="3" spans="1:8" ht="25.5" customHeight="1" x14ac:dyDescent="0.25">
      <c r="A3" s="4" t="s">
        <v>5</v>
      </c>
      <c r="B3" s="4" t="s">
        <v>18</v>
      </c>
      <c r="C3" s="4" t="s">
        <v>19</v>
      </c>
      <c r="D3" s="5" t="s">
        <v>20</v>
      </c>
      <c r="E3" s="6" t="s">
        <v>21</v>
      </c>
      <c r="F3" s="5" t="s">
        <v>22</v>
      </c>
      <c r="G3" s="6" t="s">
        <v>23</v>
      </c>
      <c r="H3" s="6" t="s">
        <v>24</v>
      </c>
    </row>
    <row r="4" spans="1:8" x14ac:dyDescent="0.25">
      <c r="A4" s="7" t="s">
        <v>7</v>
      </c>
      <c r="B4" s="7" t="s">
        <v>25</v>
      </c>
      <c r="C4" s="7" t="s">
        <v>26</v>
      </c>
      <c r="D4" s="8">
        <v>980</v>
      </c>
      <c r="E4" s="9" t="s">
        <v>2</v>
      </c>
      <c r="F4" s="10">
        <f t="shared" ref="F4:F35" si="0">IF(OR(D4="",E4=""),"",IF(E4="Monatlich",D4,IF(E4="Vierteljährlich",D4/3,IF(E4="Halbjährlich",D4/6,IF(E4="Jährlich",D4/12,0)))))</f>
        <v>980</v>
      </c>
      <c r="G4" s="9" t="s">
        <v>27</v>
      </c>
      <c r="H4" s="11">
        <v>46176</v>
      </c>
    </row>
    <row r="5" spans="1:8" x14ac:dyDescent="0.25">
      <c r="A5" s="7" t="s">
        <v>7</v>
      </c>
      <c r="B5" s="7" t="s">
        <v>28</v>
      </c>
      <c r="C5" s="7" t="s">
        <v>26</v>
      </c>
      <c r="D5" s="8">
        <v>215</v>
      </c>
      <c r="E5" s="9" t="s">
        <v>2</v>
      </c>
      <c r="F5" s="10">
        <f t="shared" si="0"/>
        <v>215</v>
      </c>
      <c r="G5" s="9" t="s">
        <v>27</v>
      </c>
      <c r="H5" s="11">
        <v>46176</v>
      </c>
    </row>
    <row r="6" spans="1:8" x14ac:dyDescent="0.25">
      <c r="A6" s="7" t="s">
        <v>7</v>
      </c>
      <c r="B6" s="7" t="s">
        <v>29</v>
      </c>
      <c r="C6" s="7" t="s">
        <v>30</v>
      </c>
      <c r="D6" s="8">
        <v>78</v>
      </c>
      <c r="E6" s="9" t="s">
        <v>2</v>
      </c>
      <c r="F6" s="10">
        <f t="shared" si="0"/>
        <v>78</v>
      </c>
      <c r="G6" s="9" t="s">
        <v>27</v>
      </c>
      <c r="H6" s="11">
        <v>46188</v>
      </c>
    </row>
    <row r="7" spans="1:8" x14ac:dyDescent="0.25">
      <c r="A7" s="7" t="s">
        <v>7</v>
      </c>
      <c r="B7" s="7" t="s">
        <v>31</v>
      </c>
      <c r="C7" s="7" t="s">
        <v>32</v>
      </c>
      <c r="D7" s="8">
        <v>39.99</v>
      </c>
      <c r="E7" s="9" t="s">
        <v>2</v>
      </c>
      <c r="F7" s="10">
        <f t="shared" si="0"/>
        <v>39.99</v>
      </c>
      <c r="G7" s="9" t="s">
        <v>27</v>
      </c>
      <c r="H7" s="11">
        <v>46178</v>
      </c>
    </row>
    <row r="8" spans="1:8" x14ac:dyDescent="0.25">
      <c r="A8" s="7" t="s">
        <v>7</v>
      </c>
      <c r="B8" s="7" t="s">
        <v>33</v>
      </c>
      <c r="C8" s="7" t="s">
        <v>34</v>
      </c>
      <c r="D8" s="8">
        <v>18.36</v>
      </c>
      <c r="E8" s="9" t="s">
        <v>2</v>
      </c>
      <c r="F8" s="10">
        <f t="shared" si="0"/>
        <v>18.36</v>
      </c>
      <c r="G8" s="9" t="s">
        <v>27</v>
      </c>
      <c r="H8" s="11">
        <v>46188</v>
      </c>
    </row>
    <row r="9" spans="1:8" x14ac:dyDescent="0.25">
      <c r="A9" s="7" t="s">
        <v>8</v>
      </c>
      <c r="B9" s="7" t="s">
        <v>35</v>
      </c>
      <c r="C9" s="7" t="s">
        <v>36</v>
      </c>
      <c r="D9" s="8">
        <v>142</v>
      </c>
      <c r="E9" s="9" t="s">
        <v>3</v>
      </c>
      <c r="F9" s="10">
        <f t="shared" si="0"/>
        <v>11.833333333333334</v>
      </c>
      <c r="G9" s="9" t="s">
        <v>27</v>
      </c>
      <c r="H9" s="11">
        <v>46266</v>
      </c>
    </row>
    <row r="10" spans="1:8" x14ac:dyDescent="0.25">
      <c r="A10" s="7" t="s">
        <v>8</v>
      </c>
      <c r="B10" s="7" t="s">
        <v>37</v>
      </c>
      <c r="C10" s="7" t="s">
        <v>38</v>
      </c>
      <c r="D10" s="8">
        <v>64.5</v>
      </c>
      <c r="E10" s="9" t="s">
        <v>3</v>
      </c>
      <c r="F10" s="10">
        <f t="shared" si="0"/>
        <v>5.375</v>
      </c>
      <c r="G10" s="9" t="s">
        <v>27</v>
      </c>
      <c r="H10" s="11">
        <v>46341</v>
      </c>
    </row>
    <row r="11" spans="1:8" x14ac:dyDescent="0.25">
      <c r="A11" s="7" t="s">
        <v>8</v>
      </c>
      <c r="B11" s="7" t="s">
        <v>39</v>
      </c>
      <c r="C11" s="7" t="s">
        <v>40</v>
      </c>
      <c r="D11" s="8">
        <v>28.4</v>
      </c>
      <c r="E11" s="9" t="s">
        <v>2</v>
      </c>
      <c r="F11" s="10">
        <f t="shared" si="0"/>
        <v>28.4</v>
      </c>
      <c r="G11" s="9" t="s">
        <v>27</v>
      </c>
      <c r="H11" s="11">
        <v>46174</v>
      </c>
    </row>
    <row r="12" spans="1:8" x14ac:dyDescent="0.25">
      <c r="A12" s="7" t="s">
        <v>8</v>
      </c>
      <c r="B12" s="7" t="s">
        <v>41</v>
      </c>
      <c r="C12" s="7" t="s">
        <v>42</v>
      </c>
      <c r="D12" s="8">
        <v>412</v>
      </c>
      <c r="E12" s="9" t="s">
        <v>3</v>
      </c>
      <c r="F12" s="10">
        <f t="shared" si="0"/>
        <v>34.333333333333336</v>
      </c>
      <c r="G12" s="9" t="s">
        <v>27</v>
      </c>
      <c r="H12" s="11">
        <v>46387</v>
      </c>
    </row>
    <row r="13" spans="1:8" x14ac:dyDescent="0.25">
      <c r="A13" s="7" t="s">
        <v>8</v>
      </c>
      <c r="B13" s="7" t="s">
        <v>43</v>
      </c>
      <c r="C13" s="7" t="s">
        <v>44</v>
      </c>
      <c r="D13" s="8">
        <v>21.8</v>
      </c>
      <c r="E13" s="9" t="s">
        <v>2</v>
      </c>
      <c r="F13" s="10">
        <f t="shared" si="0"/>
        <v>21.8</v>
      </c>
      <c r="G13" s="9" t="s">
        <v>27</v>
      </c>
      <c r="H13" s="11">
        <v>46178</v>
      </c>
    </row>
    <row r="14" spans="1:8" x14ac:dyDescent="0.25">
      <c r="A14" s="7" t="s">
        <v>9</v>
      </c>
      <c r="B14" s="7" t="s">
        <v>45</v>
      </c>
      <c r="C14" s="7" t="s">
        <v>46</v>
      </c>
      <c r="D14" s="8">
        <v>134</v>
      </c>
      <c r="E14" s="9" t="s">
        <v>3</v>
      </c>
      <c r="F14" s="10">
        <f t="shared" si="0"/>
        <v>11.166666666666666</v>
      </c>
      <c r="G14" s="9" t="s">
        <v>27</v>
      </c>
      <c r="H14" s="11">
        <v>46204</v>
      </c>
    </row>
    <row r="15" spans="1:8" x14ac:dyDescent="0.25">
      <c r="A15" s="7" t="s">
        <v>9</v>
      </c>
      <c r="B15" s="7" t="s">
        <v>47</v>
      </c>
      <c r="C15" s="7" t="s">
        <v>48</v>
      </c>
      <c r="D15" s="8">
        <v>145</v>
      </c>
      <c r="E15" s="9" t="s">
        <v>2</v>
      </c>
      <c r="F15" s="10">
        <f t="shared" si="0"/>
        <v>145</v>
      </c>
      <c r="G15" s="9" t="s">
        <v>27</v>
      </c>
      <c r="H15" s="11">
        <v>46203</v>
      </c>
    </row>
    <row r="16" spans="1:8" x14ac:dyDescent="0.25">
      <c r="A16" s="7" t="s">
        <v>9</v>
      </c>
      <c r="B16" s="7" t="s">
        <v>49</v>
      </c>
      <c r="C16" s="7" t="s">
        <v>50</v>
      </c>
      <c r="D16" s="8">
        <v>58</v>
      </c>
      <c r="E16" s="9" t="s">
        <v>2</v>
      </c>
      <c r="F16" s="10">
        <f t="shared" si="0"/>
        <v>58</v>
      </c>
      <c r="G16" s="9" t="s">
        <v>27</v>
      </c>
      <c r="H16" s="11">
        <v>46174</v>
      </c>
    </row>
    <row r="17" spans="1:8" x14ac:dyDescent="0.25">
      <c r="A17" s="7" t="s">
        <v>10</v>
      </c>
      <c r="B17" s="7" t="s">
        <v>51</v>
      </c>
      <c r="C17" s="7" t="s">
        <v>52</v>
      </c>
      <c r="D17" s="8">
        <v>19.989999999999998</v>
      </c>
      <c r="E17" s="9" t="s">
        <v>2</v>
      </c>
      <c r="F17" s="10">
        <f t="shared" si="0"/>
        <v>19.989999999999998</v>
      </c>
      <c r="G17" s="9" t="s">
        <v>27</v>
      </c>
      <c r="H17" s="11">
        <v>46181</v>
      </c>
    </row>
    <row r="18" spans="1:8" x14ac:dyDescent="0.25">
      <c r="A18" s="7" t="s">
        <v>11</v>
      </c>
      <c r="B18" s="7" t="s">
        <v>53</v>
      </c>
      <c r="C18" s="7" t="s">
        <v>54</v>
      </c>
      <c r="D18" s="8">
        <v>17.989999999999998</v>
      </c>
      <c r="E18" s="9" t="s">
        <v>2</v>
      </c>
      <c r="F18" s="10">
        <f t="shared" si="0"/>
        <v>17.989999999999998</v>
      </c>
      <c r="G18" s="9" t="s">
        <v>27</v>
      </c>
      <c r="H18" s="11">
        <v>46185</v>
      </c>
    </row>
    <row r="19" spans="1:8" x14ac:dyDescent="0.25">
      <c r="A19" s="7" t="s">
        <v>11</v>
      </c>
      <c r="B19" s="7" t="s">
        <v>55</v>
      </c>
      <c r="C19" s="7" t="s">
        <v>56</v>
      </c>
      <c r="D19" s="8">
        <v>17.989999999999998</v>
      </c>
      <c r="E19" s="9" t="s">
        <v>2</v>
      </c>
      <c r="F19" s="10">
        <f t="shared" si="0"/>
        <v>17.989999999999998</v>
      </c>
      <c r="G19" s="9" t="s">
        <v>27</v>
      </c>
      <c r="H19" s="11">
        <v>46193</v>
      </c>
    </row>
    <row r="20" spans="1:8" x14ac:dyDescent="0.25">
      <c r="A20" s="7" t="s">
        <v>11</v>
      </c>
      <c r="B20" s="7" t="s">
        <v>57</v>
      </c>
      <c r="C20" s="7" t="s">
        <v>58</v>
      </c>
      <c r="D20" s="8">
        <v>9.99</v>
      </c>
      <c r="E20" s="9" t="s">
        <v>2</v>
      </c>
      <c r="F20" s="10">
        <f t="shared" si="0"/>
        <v>9.99</v>
      </c>
      <c r="G20" s="9" t="s">
        <v>27</v>
      </c>
      <c r="H20" s="11">
        <v>46187</v>
      </c>
    </row>
    <row r="21" spans="1:8" x14ac:dyDescent="0.25">
      <c r="A21" s="7" t="s">
        <v>11</v>
      </c>
      <c r="B21" s="7" t="s">
        <v>59</v>
      </c>
      <c r="C21" s="7" t="s">
        <v>60</v>
      </c>
      <c r="D21" s="8">
        <v>34.9</v>
      </c>
      <c r="E21" s="9" t="s">
        <v>2</v>
      </c>
      <c r="F21" s="10">
        <f t="shared" si="0"/>
        <v>34.9</v>
      </c>
      <c r="G21" s="9" t="s">
        <v>27</v>
      </c>
      <c r="H21" s="11">
        <v>46174</v>
      </c>
    </row>
    <row r="22" spans="1:8" x14ac:dyDescent="0.25">
      <c r="A22" s="7" t="s">
        <v>11</v>
      </c>
      <c r="B22" s="7" t="s">
        <v>61</v>
      </c>
      <c r="C22" s="7" t="s">
        <v>62</v>
      </c>
      <c r="D22" s="8">
        <v>39.9</v>
      </c>
      <c r="E22" s="9" t="s">
        <v>2</v>
      </c>
      <c r="F22" s="10">
        <f t="shared" si="0"/>
        <v>39.9</v>
      </c>
      <c r="G22" s="9" t="s">
        <v>27</v>
      </c>
      <c r="H22" s="11">
        <v>46198</v>
      </c>
    </row>
    <row r="23" spans="1:8" x14ac:dyDescent="0.25">
      <c r="A23" s="7" t="s">
        <v>12</v>
      </c>
      <c r="B23" s="7" t="s">
        <v>63</v>
      </c>
      <c r="C23" s="7" t="s">
        <v>64</v>
      </c>
      <c r="D23" s="8">
        <v>4.95</v>
      </c>
      <c r="E23" s="9" t="s">
        <v>2</v>
      </c>
      <c r="F23" s="10">
        <f t="shared" si="0"/>
        <v>4.95</v>
      </c>
      <c r="G23" s="9" t="s">
        <v>27</v>
      </c>
      <c r="H23" s="11">
        <v>46203</v>
      </c>
    </row>
    <row r="24" spans="1:8" x14ac:dyDescent="0.25">
      <c r="A24" s="7" t="s">
        <v>12</v>
      </c>
      <c r="B24" s="7" t="s">
        <v>65</v>
      </c>
      <c r="C24" s="7" t="s">
        <v>66</v>
      </c>
      <c r="D24" s="8">
        <v>250</v>
      </c>
      <c r="E24" s="9" t="s">
        <v>2</v>
      </c>
      <c r="F24" s="10">
        <f t="shared" si="0"/>
        <v>250</v>
      </c>
      <c r="G24" s="9" t="s">
        <v>27</v>
      </c>
      <c r="H24" s="11">
        <v>46175</v>
      </c>
    </row>
    <row r="25" spans="1:8" x14ac:dyDescent="0.25">
      <c r="A25" s="7" t="s">
        <v>12</v>
      </c>
      <c r="B25" s="7" t="s">
        <v>67</v>
      </c>
      <c r="C25" s="7" t="s">
        <v>68</v>
      </c>
      <c r="D25" s="8">
        <v>102</v>
      </c>
      <c r="E25" s="9" t="s">
        <v>2</v>
      </c>
      <c r="F25" s="10">
        <f t="shared" si="0"/>
        <v>102</v>
      </c>
      <c r="G25" s="9" t="s">
        <v>27</v>
      </c>
      <c r="H25" s="11">
        <v>46174</v>
      </c>
    </row>
    <row r="26" spans="1:8" x14ac:dyDescent="0.25">
      <c r="A26" s="7" t="s">
        <v>13</v>
      </c>
      <c r="B26" s="7" t="s">
        <v>69</v>
      </c>
      <c r="C26" s="7" t="s">
        <v>70</v>
      </c>
      <c r="D26" s="8">
        <v>79.989999999999995</v>
      </c>
      <c r="E26" s="9" t="s">
        <v>3</v>
      </c>
      <c r="F26" s="10">
        <f t="shared" si="0"/>
        <v>6.6658333333333326</v>
      </c>
      <c r="G26" s="9" t="s">
        <v>27</v>
      </c>
      <c r="H26" s="11">
        <v>46309</v>
      </c>
    </row>
    <row r="27" spans="1:8" x14ac:dyDescent="0.25">
      <c r="A27" s="7" t="s">
        <v>14</v>
      </c>
      <c r="B27" s="7" t="s">
        <v>71</v>
      </c>
      <c r="C27" s="7" t="s">
        <v>72</v>
      </c>
      <c r="D27" s="8">
        <v>96</v>
      </c>
      <c r="E27" s="9" t="s">
        <v>3</v>
      </c>
      <c r="F27" s="10">
        <f t="shared" si="0"/>
        <v>8</v>
      </c>
      <c r="G27" s="9" t="s">
        <v>27</v>
      </c>
      <c r="H27" s="11">
        <v>46235</v>
      </c>
    </row>
    <row r="28" spans="1:8" x14ac:dyDescent="0.25">
      <c r="A28" s="7" t="s">
        <v>14</v>
      </c>
      <c r="B28" s="7" t="s">
        <v>73</v>
      </c>
      <c r="C28" s="7" t="s">
        <v>74</v>
      </c>
      <c r="D28" s="8">
        <v>10</v>
      </c>
      <c r="E28" s="9" t="s">
        <v>2</v>
      </c>
      <c r="F28" s="10">
        <f t="shared" si="0"/>
        <v>10</v>
      </c>
      <c r="G28" s="9" t="s">
        <v>27</v>
      </c>
      <c r="H28" s="11">
        <v>46188</v>
      </c>
    </row>
    <row r="29" spans="1:8" x14ac:dyDescent="0.25">
      <c r="A29" s="7"/>
      <c r="B29" s="7"/>
      <c r="C29" s="7"/>
      <c r="D29" s="8"/>
      <c r="E29" s="9"/>
      <c r="F29" s="10" t="str">
        <f t="shared" si="0"/>
        <v/>
      </c>
      <c r="G29" s="9"/>
      <c r="H29" s="11"/>
    </row>
    <row r="30" spans="1:8" x14ac:dyDescent="0.25">
      <c r="A30" s="7"/>
      <c r="B30" s="7"/>
      <c r="C30" s="7"/>
      <c r="D30" s="8"/>
      <c r="E30" s="9"/>
      <c r="F30" s="10" t="str">
        <f t="shared" si="0"/>
        <v/>
      </c>
      <c r="G30" s="9"/>
      <c r="H30" s="11"/>
    </row>
    <row r="31" spans="1:8" x14ac:dyDescent="0.25">
      <c r="A31" s="7"/>
      <c r="B31" s="7"/>
      <c r="C31" s="7"/>
      <c r="D31" s="8"/>
      <c r="E31" s="9"/>
      <c r="F31" s="10" t="str">
        <f t="shared" si="0"/>
        <v/>
      </c>
      <c r="G31" s="9"/>
      <c r="H31" s="11"/>
    </row>
    <row r="32" spans="1:8" x14ac:dyDescent="0.25">
      <c r="A32" s="7"/>
      <c r="B32" s="7"/>
      <c r="C32" s="7"/>
      <c r="D32" s="8"/>
      <c r="E32" s="9"/>
      <c r="F32" s="10" t="str">
        <f t="shared" si="0"/>
        <v/>
      </c>
      <c r="G32" s="9"/>
      <c r="H32" s="11"/>
    </row>
    <row r="33" spans="1:8" x14ac:dyDescent="0.25">
      <c r="A33" s="7"/>
      <c r="B33" s="7"/>
      <c r="C33" s="7"/>
      <c r="D33" s="8"/>
      <c r="E33" s="9"/>
      <c r="F33" s="10" t="str">
        <f t="shared" si="0"/>
        <v/>
      </c>
      <c r="G33" s="9"/>
      <c r="H33" s="11"/>
    </row>
    <row r="34" spans="1:8" x14ac:dyDescent="0.25">
      <c r="A34" s="7"/>
      <c r="B34" s="7"/>
      <c r="C34" s="7"/>
      <c r="D34" s="8"/>
      <c r="E34" s="9"/>
      <c r="F34" s="10" t="str">
        <f t="shared" si="0"/>
        <v/>
      </c>
      <c r="G34" s="9"/>
      <c r="H34" s="11"/>
    </row>
    <row r="35" spans="1:8" x14ac:dyDescent="0.25">
      <c r="A35" s="7"/>
      <c r="B35" s="7"/>
      <c r="C35" s="7"/>
      <c r="D35" s="8"/>
      <c r="E35" s="9"/>
      <c r="F35" s="10" t="str">
        <f t="shared" si="0"/>
        <v/>
      </c>
      <c r="G35" s="9"/>
      <c r="H35" s="11"/>
    </row>
    <row r="36" spans="1:8" x14ac:dyDescent="0.25">
      <c r="A36" s="7"/>
      <c r="B36" s="7"/>
      <c r="C36" s="7"/>
      <c r="D36" s="8"/>
      <c r="E36" s="9"/>
      <c r="F36" s="10" t="str">
        <f t="shared" ref="F36:F67" si="1">IF(OR(D36="",E36=""),"",IF(E36="Monatlich",D36,IF(E36="Vierteljährlich",D36/3,IF(E36="Halbjährlich",D36/6,IF(E36="Jährlich",D36/12,0)))))</f>
        <v/>
      </c>
      <c r="G36" s="9"/>
      <c r="H36" s="11"/>
    </row>
    <row r="37" spans="1:8" x14ac:dyDescent="0.25">
      <c r="A37" s="7"/>
      <c r="B37" s="7"/>
      <c r="C37" s="7"/>
      <c r="D37" s="8"/>
      <c r="E37" s="9"/>
      <c r="F37" s="10" t="str">
        <f t="shared" si="1"/>
        <v/>
      </c>
      <c r="G37" s="9"/>
      <c r="H37" s="11"/>
    </row>
    <row r="38" spans="1:8" x14ac:dyDescent="0.25">
      <c r="A38" s="7"/>
      <c r="B38" s="7"/>
      <c r="C38" s="7"/>
      <c r="D38" s="8"/>
      <c r="E38" s="9"/>
      <c r="F38" s="10" t="str">
        <f t="shared" si="1"/>
        <v/>
      </c>
      <c r="G38" s="9"/>
      <c r="H38" s="11"/>
    </row>
    <row r="39" spans="1:8" x14ac:dyDescent="0.25">
      <c r="A39" s="7"/>
      <c r="B39" s="7"/>
      <c r="C39" s="7"/>
      <c r="D39" s="8"/>
      <c r="E39" s="9"/>
      <c r="F39" s="10" t="str">
        <f t="shared" si="1"/>
        <v/>
      </c>
      <c r="G39" s="9"/>
      <c r="H39" s="11"/>
    </row>
    <row r="40" spans="1:8" x14ac:dyDescent="0.25">
      <c r="A40" s="7"/>
      <c r="B40" s="7"/>
      <c r="C40" s="7"/>
      <c r="D40" s="8"/>
      <c r="E40" s="9"/>
      <c r="F40" s="10" t="str">
        <f t="shared" si="1"/>
        <v/>
      </c>
      <c r="G40" s="9"/>
      <c r="H40" s="11"/>
    </row>
    <row r="41" spans="1:8" x14ac:dyDescent="0.25">
      <c r="A41" s="7"/>
      <c r="B41" s="7"/>
      <c r="C41" s="7"/>
      <c r="D41" s="8"/>
      <c r="E41" s="9"/>
      <c r="F41" s="10" t="str">
        <f t="shared" si="1"/>
        <v/>
      </c>
      <c r="G41" s="9"/>
      <c r="H41" s="11"/>
    </row>
    <row r="42" spans="1:8" x14ac:dyDescent="0.25">
      <c r="A42" s="7"/>
      <c r="B42" s="7"/>
      <c r="C42" s="7"/>
      <c r="D42" s="8"/>
      <c r="E42" s="9"/>
      <c r="F42" s="10" t="str">
        <f t="shared" si="1"/>
        <v/>
      </c>
      <c r="G42" s="9"/>
      <c r="H42" s="11"/>
    </row>
    <row r="43" spans="1:8" x14ac:dyDescent="0.25">
      <c r="A43" s="7"/>
      <c r="B43" s="7"/>
      <c r="C43" s="7"/>
      <c r="D43" s="8"/>
      <c r="E43" s="9"/>
      <c r="F43" s="10" t="str">
        <f t="shared" si="1"/>
        <v/>
      </c>
      <c r="G43" s="9"/>
      <c r="H43" s="11"/>
    </row>
    <row r="44" spans="1:8" x14ac:dyDescent="0.25">
      <c r="A44" s="7"/>
      <c r="B44" s="7"/>
      <c r="C44" s="7"/>
      <c r="D44" s="8"/>
      <c r="E44" s="9"/>
      <c r="F44" s="10" t="str">
        <f t="shared" si="1"/>
        <v/>
      </c>
      <c r="G44" s="9"/>
      <c r="H44" s="11"/>
    </row>
    <row r="45" spans="1:8" x14ac:dyDescent="0.25">
      <c r="A45" s="7"/>
      <c r="B45" s="7"/>
      <c r="C45" s="7"/>
      <c r="D45" s="8"/>
      <c r="E45" s="9"/>
      <c r="F45" s="10" t="str">
        <f t="shared" si="1"/>
        <v/>
      </c>
      <c r="G45" s="9"/>
      <c r="H45" s="11"/>
    </row>
    <row r="46" spans="1:8" x14ac:dyDescent="0.25">
      <c r="A46" s="7"/>
      <c r="B46" s="7"/>
      <c r="C46" s="7"/>
      <c r="D46" s="8"/>
      <c r="E46" s="9"/>
      <c r="F46" s="10" t="str">
        <f t="shared" si="1"/>
        <v/>
      </c>
      <c r="G46" s="9"/>
      <c r="H46" s="11"/>
    </row>
    <row r="47" spans="1:8" x14ac:dyDescent="0.25">
      <c r="A47" s="7"/>
      <c r="B47" s="7"/>
      <c r="C47" s="7"/>
      <c r="D47" s="8"/>
      <c r="E47" s="9"/>
      <c r="F47" s="10" t="str">
        <f t="shared" si="1"/>
        <v/>
      </c>
      <c r="G47" s="9"/>
      <c r="H47" s="11"/>
    </row>
    <row r="48" spans="1:8" x14ac:dyDescent="0.25">
      <c r="A48" s="7"/>
      <c r="B48" s="7"/>
      <c r="C48" s="7"/>
      <c r="D48" s="8"/>
      <c r="E48" s="9"/>
      <c r="F48" s="10" t="str">
        <f t="shared" si="1"/>
        <v/>
      </c>
      <c r="G48" s="9"/>
      <c r="H48" s="11"/>
    </row>
    <row r="49" spans="1:8" x14ac:dyDescent="0.25">
      <c r="A49" s="7"/>
      <c r="B49" s="7"/>
      <c r="C49" s="7"/>
      <c r="D49" s="8"/>
      <c r="E49" s="9"/>
      <c r="F49" s="10" t="str">
        <f t="shared" si="1"/>
        <v/>
      </c>
      <c r="G49" s="9"/>
      <c r="H49" s="11"/>
    </row>
    <row r="50" spans="1:8" x14ac:dyDescent="0.25">
      <c r="A50" s="7"/>
      <c r="B50" s="7"/>
      <c r="C50" s="7"/>
      <c r="D50" s="8"/>
      <c r="E50" s="9"/>
      <c r="F50" s="10" t="str">
        <f t="shared" si="1"/>
        <v/>
      </c>
      <c r="G50" s="9"/>
      <c r="H50" s="11"/>
    </row>
    <row r="51" spans="1:8" x14ac:dyDescent="0.25">
      <c r="A51" s="7"/>
      <c r="B51" s="7"/>
      <c r="C51" s="7"/>
      <c r="D51" s="8"/>
      <c r="E51" s="9"/>
      <c r="F51" s="10" t="str">
        <f t="shared" si="1"/>
        <v/>
      </c>
      <c r="G51" s="9"/>
      <c r="H51" s="11"/>
    </row>
    <row r="52" spans="1:8" x14ac:dyDescent="0.25">
      <c r="A52" s="7"/>
      <c r="B52" s="7"/>
      <c r="C52" s="7"/>
      <c r="D52" s="8"/>
      <c r="E52" s="9"/>
      <c r="F52" s="10" t="str">
        <f t="shared" si="1"/>
        <v/>
      </c>
      <c r="G52" s="9"/>
      <c r="H52" s="11"/>
    </row>
    <row r="53" spans="1:8" x14ac:dyDescent="0.25">
      <c r="A53" s="7"/>
      <c r="B53" s="7"/>
      <c r="C53" s="7"/>
      <c r="D53" s="8"/>
      <c r="E53" s="9"/>
      <c r="F53" s="10" t="str">
        <f t="shared" si="1"/>
        <v/>
      </c>
      <c r="G53" s="9"/>
      <c r="H53" s="11"/>
    </row>
    <row r="54" spans="1:8" x14ac:dyDescent="0.25">
      <c r="A54" s="7"/>
      <c r="B54" s="7"/>
      <c r="C54" s="7"/>
      <c r="D54" s="8"/>
      <c r="E54" s="9"/>
      <c r="F54" s="10" t="str">
        <f t="shared" si="1"/>
        <v/>
      </c>
      <c r="G54" s="9"/>
      <c r="H54" s="11"/>
    </row>
    <row r="55" spans="1:8" x14ac:dyDescent="0.25">
      <c r="A55" s="7"/>
      <c r="B55" s="7"/>
      <c r="C55" s="7"/>
      <c r="D55" s="8"/>
      <c r="E55" s="9"/>
      <c r="F55" s="10" t="str">
        <f t="shared" si="1"/>
        <v/>
      </c>
      <c r="G55" s="9"/>
      <c r="H55" s="11"/>
    </row>
    <row r="56" spans="1:8" x14ac:dyDescent="0.25">
      <c r="A56" s="7"/>
      <c r="B56" s="7"/>
      <c r="C56" s="7"/>
      <c r="D56" s="8"/>
      <c r="E56" s="9"/>
      <c r="F56" s="10" t="str">
        <f t="shared" si="1"/>
        <v/>
      </c>
      <c r="G56" s="9"/>
      <c r="H56" s="11"/>
    </row>
    <row r="57" spans="1:8" x14ac:dyDescent="0.25">
      <c r="A57" s="7"/>
      <c r="B57" s="7"/>
      <c r="C57" s="7"/>
      <c r="D57" s="8"/>
      <c r="E57" s="9"/>
      <c r="F57" s="10" t="str">
        <f t="shared" si="1"/>
        <v/>
      </c>
      <c r="G57" s="9"/>
      <c r="H57" s="11"/>
    </row>
    <row r="58" spans="1:8" x14ac:dyDescent="0.25">
      <c r="A58" s="7"/>
      <c r="B58" s="7"/>
      <c r="C58" s="7"/>
      <c r="D58" s="8"/>
      <c r="E58" s="9"/>
      <c r="F58" s="10" t="str">
        <f t="shared" si="1"/>
        <v/>
      </c>
      <c r="G58" s="9"/>
      <c r="H58" s="11"/>
    </row>
    <row r="59" spans="1:8" x14ac:dyDescent="0.25">
      <c r="A59" s="7"/>
      <c r="B59" s="7"/>
      <c r="C59" s="7"/>
      <c r="D59" s="8"/>
      <c r="E59" s="9"/>
      <c r="F59" s="10" t="str">
        <f t="shared" si="1"/>
        <v/>
      </c>
      <c r="G59" s="9"/>
      <c r="H59" s="11"/>
    </row>
    <row r="60" spans="1:8" x14ac:dyDescent="0.25">
      <c r="A60" s="7"/>
      <c r="B60" s="7"/>
      <c r="C60" s="7"/>
      <c r="D60" s="8"/>
      <c r="E60" s="9"/>
      <c r="F60" s="10" t="str">
        <f t="shared" si="1"/>
        <v/>
      </c>
      <c r="G60" s="9"/>
      <c r="H60" s="11"/>
    </row>
    <row r="61" spans="1:8" x14ac:dyDescent="0.25">
      <c r="A61" s="7"/>
      <c r="B61" s="7"/>
      <c r="C61" s="7"/>
      <c r="D61" s="8"/>
      <c r="E61" s="9"/>
      <c r="F61" s="10" t="str">
        <f t="shared" si="1"/>
        <v/>
      </c>
      <c r="G61" s="9"/>
      <c r="H61" s="11"/>
    </row>
    <row r="62" spans="1:8" x14ac:dyDescent="0.25">
      <c r="A62" s="7"/>
      <c r="B62" s="7"/>
      <c r="C62" s="7"/>
      <c r="D62" s="8"/>
      <c r="E62" s="9"/>
      <c r="F62" s="10" t="str">
        <f t="shared" si="1"/>
        <v/>
      </c>
      <c r="G62" s="9"/>
      <c r="H62" s="11"/>
    </row>
    <row r="63" spans="1:8" x14ac:dyDescent="0.25">
      <c r="A63" s="7"/>
      <c r="B63" s="7"/>
      <c r="C63" s="7"/>
      <c r="D63" s="8"/>
      <c r="E63" s="9"/>
      <c r="F63" s="10" t="str">
        <f t="shared" si="1"/>
        <v/>
      </c>
      <c r="G63" s="9"/>
      <c r="H63" s="11"/>
    </row>
    <row r="64" spans="1:8" x14ac:dyDescent="0.25">
      <c r="A64" s="7"/>
      <c r="B64" s="7"/>
      <c r="C64" s="7"/>
      <c r="D64" s="8"/>
      <c r="E64" s="9"/>
      <c r="F64" s="10" t="str">
        <f t="shared" si="1"/>
        <v/>
      </c>
      <c r="G64" s="9"/>
      <c r="H64" s="11"/>
    </row>
    <row r="65" spans="1:8" x14ac:dyDescent="0.25">
      <c r="A65" s="7"/>
      <c r="B65" s="7"/>
      <c r="C65" s="7"/>
      <c r="D65" s="8"/>
      <c r="E65" s="9"/>
      <c r="F65" s="10" t="str">
        <f t="shared" si="1"/>
        <v/>
      </c>
      <c r="G65" s="9"/>
      <c r="H65" s="11"/>
    </row>
    <row r="66" spans="1:8" x14ac:dyDescent="0.25">
      <c r="A66" s="7"/>
      <c r="B66" s="7"/>
      <c r="C66" s="7"/>
      <c r="D66" s="8"/>
      <c r="E66" s="9"/>
      <c r="F66" s="10" t="str">
        <f t="shared" si="1"/>
        <v/>
      </c>
      <c r="G66" s="9"/>
      <c r="H66" s="11"/>
    </row>
    <row r="67" spans="1:8" x14ac:dyDescent="0.25">
      <c r="A67" s="7"/>
      <c r="B67" s="7"/>
      <c r="C67" s="7"/>
      <c r="D67" s="8"/>
      <c r="E67" s="9"/>
      <c r="F67" s="10" t="str">
        <f t="shared" si="1"/>
        <v/>
      </c>
      <c r="G67" s="9"/>
      <c r="H67" s="11"/>
    </row>
    <row r="68" spans="1:8" x14ac:dyDescent="0.25">
      <c r="A68" s="7"/>
      <c r="B68" s="7"/>
      <c r="C68" s="7"/>
      <c r="D68" s="8"/>
      <c r="E68" s="9"/>
      <c r="F68" s="10" t="str">
        <f t="shared" ref="F68:F99" si="2">IF(OR(D68="",E68=""),"",IF(E68="Monatlich",D68,IF(E68="Vierteljährlich",D68/3,IF(E68="Halbjährlich",D68/6,IF(E68="Jährlich",D68/12,0)))))</f>
        <v/>
      </c>
      <c r="G68" s="9"/>
      <c r="H68" s="11"/>
    </row>
    <row r="69" spans="1:8" x14ac:dyDescent="0.25">
      <c r="A69" s="7"/>
      <c r="B69" s="7"/>
      <c r="C69" s="7"/>
      <c r="D69" s="8"/>
      <c r="E69" s="9"/>
      <c r="F69" s="10" t="str">
        <f t="shared" si="2"/>
        <v/>
      </c>
      <c r="G69" s="9"/>
      <c r="H69" s="11"/>
    </row>
    <row r="70" spans="1:8" x14ac:dyDescent="0.25">
      <c r="A70" s="7"/>
      <c r="B70" s="7"/>
      <c r="C70" s="7"/>
      <c r="D70" s="8"/>
      <c r="E70" s="9"/>
      <c r="F70" s="10" t="str">
        <f t="shared" si="2"/>
        <v/>
      </c>
      <c r="G70" s="9"/>
      <c r="H70" s="11"/>
    </row>
    <row r="71" spans="1:8" x14ac:dyDescent="0.25">
      <c r="A71" s="7"/>
      <c r="B71" s="7"/>
      <c r="C71" s="7"/>
      <c r="D71" s="8"/>
      <c r="E71" s="9"/>
      <c r="F71" s="10" t="str">
        <f t="shared" si="2"/>
        <v/>
      </c>
      <c r="G71" s="9"/>
      <c r="H71" s="11"/>
    </row>
    <row r="72" spans="1:8" x14ac:dyDescent="0.25">
      <c r="A72" s="7"/>
      <c r="B72" s="7"/>
      <c r="C72" s="7"/>
      <c r="D72" s="8"/>
      <c r="E72" s="9"/>
      <c r="F72" s="10" t="str">
        <f t="shared" si="2"/>
        <v/>
      </c>
      <c r="G72" s="9"/>
      <c r="H72" s="11"/>
    </row>
    <row r="73" spans="1:8" x14ac:dyDescent="0.25">
      <c r="A73" s="7"/>
      <c r="B73" s="7"/>
      <c r="C73" s="7"/>
      <c r="D73" s="8"/>
      <c r="E73" s="9"/>
      <c r="F73" s="10" t="str">
        <f t="shared" si="2"/>
        <v/>
      </c>
      <c r="G73" s="9"/>
      <c r="H73" s="11"/>
    </row>
    <row r="74" spans="1:8" x14ac:dyDescent="0.25">
      <c r="A74" s="7"/>
      <c r="B74" s="7"/>
      <c r="C74" s="7"/>
      <c r="D74" s="8"/>
      <c r="E74" s="9"/>
      <c r="F74" s="10" t="str">
        <f t="shared" si="2"/>
        <v/>
      </c>
      <c r="G74" s="9"/>
      <c r="H74" s="11"/>
    </row>
    <row r="75" spans="1:8" x14ac:dyDescent="0.25">
      <c r="A75" s="7"/>
      <c r="B75" s="7"/>
      <c r="C75" s="7"/>
      <c r="D75" s="8"/>
      <c r="E75" s="9"/>
      <c r="F75" s="10" t="str">
        <f t="shared" si="2"/>
        <v/>
      </c>
      <c r="G75" s="9"/>
      <c r="H75" s="11"/>
    </row>
    <row r="76" spans="1:8" x14ac:dyDescent="0.25">
      <c r="A76" s="7"/>
      <c r="B76" s="7"/>
      <c r="C76" s="7"/>
      <c r="D76" s="8"/>
      <c r="E76" s="9"/>
      <c r="F76" s="10" t="str">
        <f t="shared" si="2"/>
        <v/>
      </c>
      <c r="G76" s="9"/>
      <c r="H76" s="11"/>
    </row>
    <row r="77" spans="1:8" x14ac:dyDescent="0.25">
      <c r="A77" s="7"/>
      <c r="B77" s="7"/>
      <c r="C77" s="7"/>
      <c r="D77" s="8"/>
      <c r="E77" s="9"/>
      <c r="F77" s="10" t="str">
        <f t="shared" si="2"/>
        <v/>
      </c>
      <c r="G77" s="9"/>
      <c r="H77" s="11"/>
    </row>
    <row r="78" spans="1:8" x14ac:dyDescent="0.25">
      <c r="A78" s="7"/>
      <c r="B78" s="7"/>
      <c r="C78" s="7"/>
      <c r="D78" s="8"/>
      <c r="E78" s="9"/>
      <c r="F78" s="10" t="str">
        <f t="shared" si="2"/>
        <v/>
      </c>
      <c r="G78" s="9"/>
      <c r="H78" s="11"/>
    </row>
    <row r="79" spans="1:8" x14ac:dyDescent="0.25">
      <c r="A79" s="7"/>
      <c r="B79" s="7"/>
      <c r="C79" s="7"/>
      <c r="D79" s="8"/>
      <c r="E79" s="9"/>
      <c r="F79" s="10" t="str">
        <f t="shared" si="2"/>
        <v/>
      </c>
      <c r="G79" s="9"/>
      <c r="H79" s="11"/>
    </row>
    <row r="80" spans="1:8" x14ac:dyDescent="0.25">
      <c r="A80" s="7"/>
      <c r="B80" s="7"/>
      <c r="C80" s="7"/>
      <c r="D80" s="8"/>
      <c r="E80" s="9"/>
      <c r="F80" s="10" t="str">
        <f t="shared" si="2"/>
        <v/>
      </c>
      <c r="G80" s="9"/>
      <c r="H80" s="11"/>
    </row>
    <row r="81" spans="1:8" x14ac:dyDescent="0.25">
      <c r="A81" s="7"/>
      <c r="B81" s="7"/>
      <c r="C81" s="7"/>
      <c r="D81" s="8"/>
      <c r="E81" s="9"/>
      <c r="F81" s="10" t="str">
        <f t="shared" si="2"/>
        <v/>
      </c>
      <c r="G81" s="9"/>
      <c r="H81" s="11"/>
    </row>
    <row r="82" spans="1:8" x14ac:dyDescent="0.25">
      <c r="A82" s="7"/>
      <c r="B82" s="7"/>
      <c r="C82" s="7"/>
      <c r="D82" s="8"/>
      <c r="E82" s="9"/>
      <c r="F82" s="10" t="str">
        <f t="shared" si="2"/>
        <v/>
      </c>
      <c r="G82" s="9"/>
      <c r="H82" s="11"/>
    </row>
    <row r="83" spans="1:8" x14ac:dyDescent="0.25">
      <c r="A83" s="7"/>
      <c r="B83" s="7"/>
      <c r="C83" s="7"/>
      <c r="D83" s="8"/>
      <c r="E83" s="9"/>
      <c r="F83" s="10" t="str">
        <f t="shared" si="2"/>
        <v/>
      </c>
      <c r="G83" s="9"/>
      <c r="H83" s="11"/>
    </row>
    <row r="84" spans="1:8" x14ac:dyDescent="0.25">
      <c r="A84" s="7"/>
      <c r="B84" s="7"/>
      <c r="C84" s="7"/>
      <c r="D84" s="8"/>
      <c r="E84" s="9"/>
      <c r="F84" s="10" t="str">
        <f t="shared" si="2"/>
        <v/>
      </c>
      <c r="G84" s="9"/>
      <c r="H84" s="11"/>
    </row>
    <row r="85" spans="1:8" x14ac:dyDescent="0.25">
      <c r="A85" s="7"/>
      <c r="B85" s="7"/>
      <c r="C85" s="7"/>
      <c r="D85" s="8"/>
      <c r="E85" s="9"/>
      <c r="F85" s="10" t="str">
        <f t="shared" si="2"/>
        <v/>
      </c>
      <c r="G85" s="9"/>
      <c r="H85" s="11"/>
    </row>
    <row r="86" spans="1:8" x14ac:dyDescent="0.25">
      <c r="A86" s="7"/>
      <c r="B86" s="7"/>
      <c r="C86" s="7"/>
      <c r="D86" s="8"/>
      <c r="E86" s="9"/>
      <c r="F86" s="10" t="str">
        <f t="shared" si="2"/>
        <v/>
      </c>
      <c r="G86" s="9"/>
      <c r="H86" s="11"/>
    </row>
    <row r="87" spans="1:8" x14ac:dyDescent="0.25">
      <c r="A87" s="7"/>
      <c r="B87" s="7"/>
      <c r="C87" s="7"/>
      <c r="D87" s="8"/>
      <c r="E87" s="9"/>
      <c r="F87" s="10" t="str">
        <f t="shared" si="2"/>
        <v/>
      </c>
      <c r="G87" s="9"/>
      <c r="H87" s="11"/>
    </row>
    <row r="88" spans="1:8" x14ac:dyDescent="0.25">
      <c r="A88" s="7"/>
      <c r="B88" s="7"/>
      <c r="C88" s="7"/>
      <c r="D88" s="8"/>
      <c r="E88" s="9"/>
      <c r="F88" s="10" t="str">
        <f t="shared" si="2"/>
        <v/>
      </c>
      <c r="G88" s="9"/>
      <c r="H88" s="11"/>
    </row>
    <row r="89" spans="1:8" x14ac:dyDescent="0.25">
      <c r="A89" s="7"/>
      <c r="B89" s="7"/>
      <c r="C89" s="7"/>
      <c r="D89" s="8"/>
      <c r="E89" s="9"/>
      <c r="F89" s="10" t="str">
        <f t="shared" si="2"/>
        <v/>
      </c>
      <c r="G89" s="9"/>
      <c r="H89" s="11"/>
    </row>
    <row r="90" spans="1:8" x14ac:dyDescent="0.25">
      <c r="A90" s="7"/>
      <c r="B90" s="7"/>
      <c r="C90" s="7"/>
      <c r="D90" s="8"/>
      <c r="E90" s="9"/>
      <c r="F90" s="10" t="str">
        <f t="shared" si="2"/>
        <v/>
      </c>
      <c r="G90" s="9"/>
      <c r="H90" s="11"/>
    </row>
    <row r="91" spans="1:8" x14ac:dyDescent="0.25">
      <c r="A91" s="7"/>
      <c r="B91" s="7"/>
      <c r="C91" s="7"/>
      <c r="D91" s="8"/>
      <c r="E91" s="9"/>
      <c r="F91" s="10" t="str">
        <f t="shared" si="2"/>
        <v/>
      </c>
      <c r="G91" s="9"/>
      <c r="H91" s="11"/>
    </row>
    <row r="92" spans="1:8" x14ac:dyDescent="0.25">
      <c r="A92" s="7"/>
      <c r="B92" s="7"/>
      <c r="C92" s="7"/>
      <c r="D92" s="8"/>
      <c r="E92" s="9"/>
      <c r="F92" s="10" t="str">
        <f t="shared" si="2"/>
        <v/>
      </c>
      <c r="G92" s="9"/>
      <c r="H92" s="11"/>
    </row>
    <row r="93" spans="1:8" x14ac:dyDescent="0.25">
      <c r="A93" s="7"/>
      <c r="B93" s="7"/>
      <c r="C93" s="7"/>
      <c r="D93" s="8"/>
      <c r="E93" s="9"/>
      <c r="F93" s="10" t="str">
        <f t="shared" si="2"/>
        <v/>
      </c>
      <c r="G93" s="9"/>
      <c r="H93" s="11"/>
    </row>
    <row r="94" spans="1:8" x14ac:dyDescent="0.25">
      <c r="A94" s="7"/>
      <c r="B94" s="7"/>
      <c r="C94" s="7"/>
      <c r="D94" s="8"/>
      <c r="E94" s="9"/>
      <c r="F94" s="10" t="str">
        <f t="shared" si="2"/>
        <v/>
      </c>
      <c r="G94" s="9"/>
      <c r="H94" s="11"/>
    </row>
    <row r="95" spans="1:8" x14ac:dyDescent="0.25">
      <c r="A95" s="7"/>
      <c r="B95" s="7"/>
      <c r="C95" s="7"/>
      <c r="D95" s="8"/>
      <c r="E95" s="9"/>
      <c r="F95" s="10" t="str">
        <f t="shared" si="2"/>
        <v/>
      </c>
      <c r="G95" s="9"/>
      <c r="H95" s="11"/>
    </row>
    <row r="96" spans="1:8" x14ac:dyDescent="0.25">
      <c r="A96" s="7"/>
      <c r="B96" s="7"/>
      <c r="C96" s="7"/>
      <c r="D96" s="8"/>
      <c r="E96" s="9"/>
      <c r="F96" s="10" t="str">
        <f t="shared" si="2"/>
        <v/>
      </c>
      <c r="G96" s="9"/>
      <c r="H96" s="11"/>
    </row>
    <row r="97" spans="1:8" x14ac:dyDescent="0.25">
      <c r="A97" s="7"/>
      <c r="B97" s="7"/>
      <c r="C97" s="7"/>
      <c r="D97" s="8"/>
      <c r="E97" s="9"/>
      <c r="F97" s="10" t="str">
        <f t="shared" si="2"/>
        <v/>
      </c>
      <c r="G97" s="9"/>
      <c r="H97" s="11"/>
    </row>
    <row r="98" spans="1:8" x14ac:dyDescent="0.25">
      <c r="A98" s="7"/>
      <c r="B98" s="7"/>
      <c r="C98" s="7"/>
      <c r="D98" s="8"/>
      <c r="E98" s="9"/>
      <c r="F98" s="10" t="str">
        <f t="shared" si="2"/>
        <v/>
      </c>
      <c r="G98" s="9"/>
      <c r="H98" s="11"/>
    </row>
    <row r="99" spans="1:8" x14ac:dyDescent="0.25">
      <c r="A99" s="7"/>
      <c r="B99" s="7"/>
      <c r="C99" s="7"/>
      <c r="D99" s="8"/>
      <c r="E99" s="9"/>
      <c r="F99" s="10" t="str">
        <f t="shared" si="2"/>
        <v/>
      </c>
      <c r="G99" s="9"/>
      <c r="H99" s="11"/>
    </row>
    <row r="100" spans="1:8" x14ac:dyDescent="0.25">
      <c r="A100" s="7"/>
      <c r="B100" s="7"/>
      <c r="C100" s="7"/>
      <c r="D100" s="8"/>
      <c r="E100" s="9"/>
      <c r="F100" s="10" t="str">
        <f t="shared" ref="F100:F131" si="3">IF(OR(D100="",E100=""),"",IF(E100="Monatlich",D100,IF(E100="Vierteljährlich",D100/3,IF(E100="Halbjährlich",D100/6,IF(E100="Jährlich",D100/12,0)))))</f>
        <v/>
      </c>
      <c r="G100" s="9"/>
      <c r="H100" s="11"/>
    </row>
    <row r="102" spans="1:8" ht="25.5" customHeight="1" x14ac:dyDescent="0.25">
      <c r="A102" s="1" t="s">
        <v>75</v>
      </c>
      <c r="B102" s="1"/>
      <c r="C102" s="1"/>
      <c r="D102" s="1"/>
      <c r="E102" s="1"/>
      <c r="F102" s="12">
        <f>SUMIFS(F4:F100,G4:G100,"Aktiv")</f>
        <v>2169.6341666666667</v>
      </c>
      <c r="G102" s="13"/>
      <c r="H102" s="13"/>
    </row>
  </sheetData>
  <autoFilter ref="A3:H100" xr:uid="{00000000-0009-0000-0000-000001000000}"/>
  <mergeCells count="1">
    <mergeCell ref="A102:E102"/>
  </mergeCells>
  <conditionalFormatting sqref="A4:H100">
    <cfRule type="expression" dxfId="2" priority="2">
      <formula>$G4="Gekündigt"</formula>
    </cfRule>
    <cfRule type="expression" dxfId="1" priority="3">
      <formula>$G4="Pausiert"</formula>
    </cfRule>
  </conditionalFormatting>
  <conditionalFormatting sqref="H4:H100">
    <cfRule type="expression" dxfId="0" priority="18">
      <formula>AND(ISNUMBER($H4),$H4&gt;=TODAY(),$H4&lt;=TODAY()+14,$G4="Aktiv")</formula>
    </cfRule>
  </conditionalFormatting>
  <dataValidations count="4">
    <dataValidation type="list" allowBlank="1" errorTitle="Ungültige Kategorie" error="Bitte aus der Liste auswählen." sqref="A4:A100" xr:uid="{00000000-0002-0000-0100-000000000000}">
      <formula1>"Wohnen,Versicherungen,Mobilität,Kommunikation,Abonnements,Finanzen,Gesundheit,Sonstiges"</formula1>
      <formula2>0</formula2>
    </dataValidation>
    <dataValidation type="list" allowBlank="1" sqref="E4:E100" xr:uid="{00000000-0002-0000-0100-000001000000}">
      <formula1>"Monatlich,Vierteljährlich,Halbjährlich,Jährlich"</formula1>
      <formula2>0</formula2>
    </dataValidation>
    <dataValidation type="list" allowBlank="1" sqref="G4:G100" xr:uid="{00000000-0002-0000-0100-000002000000}">
      <formula1>"Aktiv,Gekündigt,Pausiert"</formula1>
      <formula2>0</formula2>
    </dataValidation>
    <dataValidation type="decimal" operator="greaterThanOrEqual" allowBlank="1" error="Der Betrag muss positiv sein." sqref="D4:D100" xr:uid="{00000000-0002-0000-0100-000003000000}">
      <formula1>0</formula1>
      <formula2>0</formula2>
    </dataValidation>
  </dataValidations>
  <pageMargins left="0.5" right="0.5" top="0.5" bottom="0.5" header="0.511811023622047" footer="0.511811023622047"/>
  <pageSetup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8"/>
  <sheetViews>
    <sheetView showGridLines="0" zoomScaleNormal="100" workbookViewId="0">
      <selection activeCell="T15" sqref="T15"/>
    </sheetView>
  </sheetViews>
  <sheetFormatPr baseColWidth="10" defaultColWidth="8.7109375" defaultRowHeight="15" x14ac:dyDescent="0.25"/>
  <cols>
    <col min="1" max="1" width="2" style="14" customWidth="1"/>
    <col min="2" max="2" width="22" customWidth="1"/>
    <col min="3" max="3" width="15" customWidth="1"/>
    <col min="4" max="4" width="22" customWidth="1"/>
    <col min="5" max="5" width="12" customWidth="1"/>
    <col min="6" max="37" width="8.7109375" style="14"/>
  </cols>
  <sheetData>
    <row r="1" spans="2:5" s="14" customFormat="1" ht="7.5" customHeight="1" x14ac:dyDescent="0.25"/>
    <row r="2" spans="2:5" ht="30" customHeight="1" x14ac:dyDescent="0.25">
      <c r="B2" s="15" t="s">
        <v>0</v>
      </c>
      <c r="C2" s="16"/>
      <c r="D2" s="14"/>
      <c r="E2" s="14"/>
    </row>
    <row r="3" spans="2:5" ht="18" customHeight="1" x14ac:dyDescent="0.25">
      <c r="B3" s="2" t="s">
        <v>1</v>
      </c>
      <c r="D3" s="14"/>
      <c r="E3" s="14"/>
    </row>
    <row r="4" spans="2:5" s="14" customFormat="1" x14ac:dyDescent="0.25"/>
    <row r="5" spans="2:5" s="14" customFormat="1" ht="15.75" customHeight="1" x14ac:dyDescent="0.25"/>
    <row r="6" spans="2:5" ht="13.5" customHeight="1" x14ac:dyDescent="0.25">
      <c r="B6" s="17" t="s">
        <v>2</v>
      </c>
      <c r="C6" s="18"/>
      <c r="D6" s="17" t="s">
        <v>3</v>
      </c>
      <c r="E6" s="18"/>
    </row>
    <row r="7" spans="2:5" ht="27.75" customHeight="1" x14ac:dyDescent="0.25">
      <c r="B7" s="19">
        <f>SUMIFS(Fixkosten!F:F,Fixkosten!G:G,"Aktiv")</f>
        <v>2169.6341666666667</v>
      </c>
      <c r="C7" s="20"/>
      <c r="D7" s="19">
        <f>B7*12</f>
        <v>26035.61</v>
      </c>
      <c r="E7" s="20"/>
    </row>
    <row r="8" spans="2:5" s="14" customFormat="1" ht="9.75" customHeight="1" x14ac:dyDescent="0.25"/>
    <row r="9" spans="2:5" ht="3.75" customHeight="1" x14ac:dyDescent="0.25">
      <c r="B9" s="3"/>
      <c r="C9" s="3"/>
      <c r="D9" s="3"/>
      <c r="E9" s="3"/>
    </row>
    <row r="10" spans="2:5" ht="21.75" customHeight="1" x14ac:dyDescent="0.25"/>
    <row r="11" spans="2:5" ht="21.75" customHeight="1" x14ac:dyDescent="0.25">
      <c r="B11" s="21" t="s">
        <v>4</v>
      </c>
    </row>
    <row r="12" spans="2:5" ht="21.75" customHeight="1" x14ac:dyDescent="0.25">
      <c r="B12" s="22" t="s">
        <v>5</v>
      </c>
      <c r="C12" s="23" t="s">
        <v>2</v>
      </c>
      <c r="D12" s="23" t="s">
        <v>3</v>
      </c>
      <c r="E12" s="23" t="s">
        <v>6</v>
      </c>
    </row>
    <row r="13" spans="2:5" ht="19.5" customHeight="1" x14ac:dyDescent="0.25">
      <c r="B13" s="24" t="s">
        <v>7</v>
      </c>
      <c r="C13" s="25">
        <f>SUMIFS(Fixkosten!F:F,Fixkosten!A:A,B13,Fixkosten!G:G,"Aktiv")</f>
        <v>1331.35</v>
      </c>
      <c r="D13" s="25">
        <f t="shared" ref="D13:D20" si="0">C13*12</f>
        <v>15976.199999999999</v>
      </c>
      <c r="E13" s="26">
        <f t="shared" ref="E13:E20" si="1">IFERROR(C13/$B$7,0)</f>
        <v>0.6136287953307028</v>
      </c>
    </row>
    <row r="14" spans="2:5" ht="19.5" customHeight="1" x14ac:dyDescent="0.25">
      <c r="B14" s="24" t="s">
        <v>8</v>
      </c>
      <c r="C14" s="25">
        <f>SUMIFS(Fixkosten!F:F,Fixkosten!A:A,B14,Fixkosten!G:G,"Aktiv")</f>
        <v>101.74166666666666</v>
      </c>
      <c r="D14" s="25">
        <f t="shared" si="0"/>
        <v>1220.8999999999999</v>
      </c>
      <c r="E14" s="26">
        <f t="shared" si="1"/>
        <v>4.6893466294816978E-2</v>
      </c>
    </row>
    <row r="15" spans="2:5" ht="19.5" customHeight="1" x14ac:dyDescent="0.25">
      <c r="B15" s="24" t="s">
        <v>9</v>
      </c>
      <c r="C15" s="25">
        <f>SUMIFS(Fixkosten!F:F,Fixkosten!A:A,B15,Fixkosten!G:G,"Aktiv")</f>
        <v>214.16666666666666</v>
      </c>
      <c r="D15" s="25">
        <f t="shared" si="0"/>
        <v>2570</v>
      </c>
      <c r="E15" s="26">
        <f t="shared" si="1"/>
        <v>9.8710957799721222E-2</v>
      </c>
    </row>
    <row r="16" spans="2:5" ht="19.5" customHeight="1" x14ac:dyDescent="0.25">
      <c r="B16" s="24" t="s">
        <v>10</v>
      </c>
      <c r="C16" s="25">
        <f>SUMIFS(Fixkosten!F:F,Fixkosten!A:A,B16,Fixkosten!G:G,"Aktiv")</f>
        <v>19.989999999999998</v>
      </c>
      <c r="D16" s="25">
        <f t="shared" si="0"/>
        <v>239.88</v>
      </c>
      <c r="E16" s="26">
        <f t="shared" si="1"/>
        <v>9.2135348470805938E-3</v>
      </c>
    </row>
    <row r="17" spans="2:5" ht="19.5" customHeight="1" x14ac:dyDescent="0.25">
      <c r="B17" s="24" t="s">
        <v>11</v>
      </c>
      <c r="C17" s="25">
        <f>SUMIFS(Fixkosten!F:F,Fixkosten!A:A,B17,Fixkosten!G:G,"Aktiv")</f>
        <v>120.77000000000001</v>
      </c>
      <c r="D17" s="25">
        <f t="shared" si="0"/>
        <v>1449.2400000000002</v>
      </c>
      <c r="E17" s="26">
        <f t="shared" si="1"/>
        <v>5.5663762055123737E-2</v>
      </c>
    </row>
    <row r="18" spans="2:5" ht="19.5" customHeight="1" x14ac:dyDescent="0.25">
      <c r="B18" s="24" t="s">
        <v>12</v>
      </c>
      <c r="C18" s="25">
        <f>SUMIFS(Fixkosten!F:F,Fixkosten!A:A,B18,Fixkosten!G:G,"Aktiv")</f>
        <v>356.95</v>
      </c>
      <c r="D18" s="25">
        <f t="shared" si="0"/>
        <v>4283.3999999999996</v>
      </c>
      <c r="E18" s="26">
        <f t="shared" si="1"/>
        <v>0.16452082359506845</v>
      </c>
    </row>
    <row r="19" spans="2:5" ht="19.5" customHeight="1" x14ac:dyDescent="0.25">
      <c r="B19" s="24" t="s">
        <v>13</v>
      </c>
      <c r="C19" s="25">
        <f>SUMIFS(Fixkosten!F:F,Fixkosten!A:A,B19,Fixkosten!G:G,"Aktiv")</f>
        <v>6.6658333333333326</v>
      </c>
      <c r="D19" s="25">
        <f t="shared" si="0"/>
        <v>79.989999999999995</v>
      </c>
      <c r="E19" s="26">
        <f t="shared" si="1"/>
        <v>3.0723305503500779E-3</v>
      </c>
    </row>
    <row r="20" spans="2:5" ht="19.5" customHeight="1" x14ac:dyDescent="0.25">
      <c r="B20" s="24" t="s">
        <v>14</v>
      </c>
      <c r="C20" s="25">
        <f>SUMIFS(Fixkosten!F:F,Fixkosten!A:A,B20,Fixkosten!G:G,"Aktiv")</f>
        <v>18</v>
      </c>
      <c r="D20" s="25">
        <f t="shared" si="0"/>
        <v>216</v>
      </c>
      <c r="E20" s="26">
        <f t="shared" si="1"/>
        <v>8.2963295271361037E-3</v>
      </c>
    </row>
    <row r="21" spans="2:5" ht="24" customHeight="1" x14ac:dyDescent="0.25">
      <c r="B21" s="27" t="s">
        <v>15</v>
      </c>
      <c r="C21" s="28">
        <f>SUM(C13:C20)</f>
        <v>2169.6341666666667</v>
      </c>
      <c r="D21" s="28">
        <f>SUM(D13:D20)</f>
        <v>26035.610000000004</v>
      </c>
      <c r="E21" s="29">
        <f>SUM(E13:E20)</f>
        <v>0.99999999999999978</v>
      </c>
    </row>
    <row r="22" spans="2:5" s="14" customFormat="1" ht="15.75" x14ac:dyDescent="0.25">
      <c r="B22" s="30"/>
      <c r="C22" s="30"/>
      <c r="D22" s="30"/>
      <c r="E22" s="30"/>
    </row>
    <row r="23" spans="2:5" ht="15.75" customHeight="1" x14ac:dyDescent="0.25">
      <c r="B23" s="31" t="s">
        <v>16</v>
      </c>
      <c r="C23" s="31"/>
      <c r="D23" s="31"/>
      <c r="E23" s="31"/>
    </row>
    <row r="24" spans="2:5" s="14" customFormat="1" x14ac:dyDescent="0.25"/>
    <row r="25" spans="2:5" s="14" customFormat="1" x14ac:dyDescent="0.25"/>
    <row r="26" spans="2:5" s="14" customFormat="1" x14ac:dyDescent="0.25"/>
    <row r="27" spans="2:5" s="14" customFormat="1" x14ac:dyDescent="0.25"/>
    <row r="28" spans="2:5" s="14" customFormat="1" x14ac:dyDescent="0.25"/>
    <row r="29" spans="2:5" s="14" customFormat="1" x14ac:dyDescent="0.25"/>
    <row r="30" spans="2:5" s="14" customFormat="1" x14ac:dyDescent="0.25"/>
    <row r="31" spans="2:5" s="14" customFormat="1" x14ac:dyDescent="0.25"/>
    <row r="32" spans="2:5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</sheetData>
  <mergeCells count="5">
    <mergeCell ref="B23:E23"/>
    <mergeCell ref="B6:C6"/>
    <mergeCell ref="D6:E6"/>
    <mergeCell ref="B7:C7"/>
    <mergeCell ref="D7:E7"/>
  </mergeCells>
  <pageMargins left="0.5" right="0.5" top="0.5" bottom="0.5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Fixkosten</vt:lpstr>
      <vt:lpstr>Übersicht</vt:lpstr>
      <vt:lpstr>Fixkosten!Druckbereich</vt:lpstr>
      <vt:lpstr>Übersicht!Druckbereich</vt:lpstr>
      <vt:lpstr>Fixkosten!Drucktitel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2026-05-30T14:08:02Z</dcterms:created>
  <dcterms:modified xsi:type="dcterms:W3CDTF">2026-05-30T14:13:57Z</dcterms:modified>
  <dc:language>en-US</dc:language>
</cp:coreProperties>
</file>