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Cash flow\"/>
    </mc:Choice>
  </mc:AlternateContent>
  <xr:revisionPtr revIDLastSave="0" documentId="13_ncr:1_{29598B12-E561-428E-BF59-C715351E110C}" xr6:coauthVersionLast="47" xr6:coauthVersionMax="47" xr10:uidLastSave="{00000000-0000-0000-0000-000000000000}"/>
  <bookViews>
    <workbookView xWindow="1725" yWindow="1725" windowWidth="25500" windowHeight="13500" xr2:uid="{00000000-000D-0000-FFFF-FFFF00000000}"/>
  </bookViews>
  <sheets>
    <sheet name="Cashflow" sheetId="1" r:id="rId1"/>
    <sheet name="Übersicht" sheetId="2" r:id="rId2"/>
    <sheet name="Anleitu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B4" i="2"/>
  <c r="D3" i="2"/>
  <c r="B3" i="2"/>
  <c r="AK36" i="1"/>
  <c r="AJ36" i="1"/>
  <c r="AM36" i="1" s="1"/>
  <c r="AH36" i="1"/>
  <c r="AI36" i="1" s="1"/>
  <c r="AG36" i="1"/>
  <c r="AE36" i="1"/>
  <c r="AF36" i="1" s="1"/>
  <c r="AD36" i="1"/>
  <c r="AB36" i="1"/>
  <c r="AC36" i="1" s="1"/>
  <c r="AA36" i="1"/>
  <c r="Y36" i="1"/>
  <c r="Z36" i="1" s="1"/>
  <c r="X36" i="1"/>
  <c r="V36" i="1"/>
  <c r="W36" i="1" s="1"/>
  <c r="U36" i="1"/>
  <c r="S36" i="1"/>
  <c r="T36" i="1" s="1"/>
  <c r="R36" i="1"/>
  <c r="P36" i="1"/>
  <c r="Q36" i="1" s="1"/>
  <c r="O36" i="1"/>
  <c r="M36" i="1"/>
  <c r="N36" i="1" s="1"/>
  <c r="L36" i="1"/>
  <c r="J36" i="1"/>
  <c r="K36" i="1" s="1"/>
  <c r="I36" i="1"/>
  <c r="G36" i="1"/>
  <c r="H36" i="1" s="1"/>
  <c r="F36" i="1"/>
  <c r="D36" i="1"/>
  <c r="E36" i="1" s="1"/>
  <c r="C36" i="1"/>
  <c r="D34" i="1"/>
  <c r="C34" i="1"/>
  <c r="AN30" i="1"/>
  <c r="AO30" i="1" s="1"/>
  <c r="AM30" i="1"/>
  <c r="AK30" i="1"/>
  <c r="AL30" i="1" s="1"/>
  <c r="AJ30" i="1"/>
  <c r="AH30" i="1"/>
  <c r="AI30" i="1" s="1"/>
  <c r="AG30" i="1"/>
  <c r="AE30" i="1"/>
  <c r="AF30" i="1" s="1"/>
  <c r="AD30" i="1"/>
  <c r="AB30" i="1"/>
  <c r="AC30" i="1" s="1"/>
  <c r="AA30" i="1"/>
  <c r="Y30" i="1"/>
  <c r="Z30" i="1" s="1"/>
  <c r="X30" i="1"/>
  <c r="V30" i="1"/>
  <c r="W30" i="1" s="1"/>
  <c r="U30" i="1"/>
  <c r="S30" i="1"/>
  <c r="T30" i="1" s="1"/>
  <c r="R30" i="1"/>
  <c r="P30" i="1"/>
  <c r="Q30" i="1" s="1"/>
  <c r="O30" i="1"/>
  <c r="M30" i="1"/>
  <c r="N30" i="1" s="1"/>
  <c r="L30" i="1"/>
  <c r="J30" i="1"/>
  <c r="K30" i="1" s="1"/>
  <c r="I30" i="1"/>
  <c r="H30" i="1"/>
  <c r="G30" i="1"/>
  <c r="F30" i="1"/>
  <c r="D30" i="1"/>
  <c r="E30" i="1" s="1"/>
  <c r="C30" i="1"/>
  <c r="AN29" i="1"/>
  <c r="AO29" i="1" s="1"/>
  <c r="AM29" i="1"/>
  <c r="AL29" i="1"/>
  <c r="AI29" i="1"/>
  <c r="AF29" i="1"/>
  <c r="AC29" i="1"/>
  <c r="Z29" i="1"/>
  <c r="W29" i="1"/>
  <c r="T29" i="1"/>
  <c r="Q29" i="1"/>
  <c r="N29" i="1"/>
  <c r="K29" i="1"/>
  <c r="H29" i="1"/>
  <c r="E29" i="1"/>
  <c r="AN28" i="1"/>
  <c r="AO28" i="1" s="1"/>
  <c r="AM28" i="1"/>
  <c r="AL28" i="1"/>
  <c r="AI28" i="1"/>
  <c r="AF28" i="1"/>
  <c r="AC28" i="1"/>
  <c r="Z28" i="1"/>
  <c r="W28" i="1"/>
  <c r="T28" i="1"/>
  <c r="Q28" i="1"/>
  <c r="N28" i="1"/>
  <c r="K28" i="1"/>
  <c r="H28" i="1"/>
  <c r="E28" i="1"/>
  <c r="AN27" i="1"/>
  <c r="AO27" i="1" s="1"/>
  <c r="AM27" i="1"/>
  <c r="AL27" i="1"/>
  <c r="AI27" i="1"/>
  <c r="AF27" i="1"/>
  <c r="AC27" i="1"/>
  <c r="Z27" i="1"/>
  <c r="W27" i="1"/>
  <c r="T27" i="1"/>
  <c r="Q27" i="1"/>
  <c r="N27" i="1"/>
  <c r="K27" i="1"/>
  <c r="H27" i="1"/>
  <c r="E27" i="1"/>
  <c r="AN26" i="1"/>
  <c r="AO26" i="1" s="1"/>
  <c r="AM26" i="1"/>
  <c r="AL26" i="1"/>
  <c r="AI26" i="1"/>
  <c r="AF26" i="1"/>
  <c r="AC26" i="1"/>
  <c r="Z26" i="1"/>
  <c r="W26" i="1"/>
  <c r="T26" i="1"/>
  <c r="Q26" i="1"/>
  <c r="N26" i="1"/>
  <c r="K26" i="1"/>
  <c r="H26" i="1"/>
  <c r="E26" i="1"/>
  <c r="AN25" i="1"/>
  <c r="AO25" i="1" s="1"/>
  <c r="AM25" i="1"/>
  <c r="AL25" i="1"/>
  <c r="AI25" i="1"/>
  <c r="AF25" i="1"/>
  <c r="AC25" i="1"/>
  <c r="Z25" i="1"/>
  <c r="W25" i="1"/>
  <c r="T25" i="1"/>
  <c r="Q25" i="1"/>
  <c r="N25" i="1"/>
  <c r="K25" i="1"/>
  <c r="H25" i="1"/>
  <c r="E25" i="1"/>
  <c r="AN24" i="1"/>
  <c r="AO24" i="1" s="1"/>
  <c r="AM24" i="1"/>
  <c r="AL24" i="1"/>
  <c r="AI24" i="1"/>
  <c r="AF24" i="1"/>
  <c r="AC24" i="1"/>
  <c r="Z24" i="1"/>
  <c r="W24" i="1"/>
  <c r="T24" i="1"/>
  <c r="Q24" i="1"/>
  <c r="N24" i="1"/>
  <c r="K24" i="1"/>
  <c r="H24" i="1"/>
  <c r="E24" i="1"/>
  <c r="AN23" i="1"/>
  <c r="AO23" i="1" s="1"/>
  <c r="AM23" i="1"/>
  <c r="AL23" i="1"/>
  <c r="AI23" i="1"/>
  <c r="AF23" i="1"/>
  <c r="AC23" i="1"/>
  <c r="Z23" i="1"/>
  <c r="W23" i="1"/>
  <c r="T23" i="1"/>
  <c r="Q23" i="1"/>
  <c r="N23" i="1"/>
  <c r="K23" i="1"/>
  <c r="H23" i="1"/>
  <c r="E23" i="1"/>
  <c r="AN22" i="1"/>
  <c r="AO22" i="1" s="1"/>
  <c r="AM22" i="1"/>
  <c r="AL22" i="1"/>
  <c r="AI22" i="1"/>
  <c r="AF22" i="1"/>
  <c r="AC22" i="1"/>
  <c r="Z22" i="1"/>
  <c r="W22" i="1"/>
  <c r="T22" i="1"/>
  <c r="Q22" i="1"/>
  <c r="N22" i="1"/>
  <c r="K22" i="1"/>
  <c r="H22" i="1"/>
  <c r="E22" i="1"/>
  <c r="AK19" i="1"/>
  <c r="AJ19" i="1"/>
  <c r="AJ33" i="1" s="1"/>
  <c r="F22" i="2" s="1"/>
  <c r="AH19" i="1"/>
  <c r="AG19" i="1"/>
  <c r="AG33" i="1" s="1"/>
  <c r="F21" i="2" s="1"/>
  <c r="AE19" i="1"/>
  <c r="AD19" i="1"/>
  <c r="AD33" i="1" s="1"/>
  <c r="F20" i="2" s="1"/>
  <c r="AC19" i="1"/>
  <c r="AB19" i="1"/>
  <c r="AB33" i="1" s="1"/>
  <c r="AA19" i="1"/>
  <c r="AA33" i="1" s="1"/>
  <c r="F19" i="2" s="1"/>
  <c r="Y19" i="1"/>
  <c r="X19" i="1"/>
  <c r="X33" i="1" s="1"/>
  <c r="F18" i="2" s="1"/>
  <c r="W19" i="1"/>
  <c r="V19" i="1"/>
  <c r="V33" i="1" s="1"/>
  <c r="U19" i="1"/>
  <c r="U33" i="1" s="1"/>
  <c r="F17" i="2" s="1"/>
  <c r="S19" i="1"/>
  <c r="R19" i="1"/>
  <c r="R33" i="1" s="1"/>
  <c r="F16" i="2" s="1"/>
  <c r="P19" i="1"/>
  <c r="O19" i="1"/>
  <c r="O33" i="1" s="1"/>
  <c r="F15" i="2" s="1"/>
  <c r="M19" i="1"/>
  <c r="L19" i="1"/>
  <c r="L33" i="1" s="1"/>
  <c r="F14" i="2" s="1"/>
  <c r="J19" i="1"/>
  <c r="I19" i="1"/>
  <c r="I33" i="1" s="1"/>
  <c r="F13" i="2" s="1"/>
  <c r="G19" i="1"/>
  <c r="F19" i="1"/>
  <c r="F33" i="1" s="1"/>
  <c r="F12" i="2" s="1"/>
  <c r="D19" i="1"/>
  <c r="C19" i="1"/>
  <c r="AN18" i="1"/>
  <c r="AO18" i="1" s="1"/>
  <c r="AM18" i="1"/>
  <c r="AL18" i="1"/>
  <c r="AI18" i="1"/>
  <c r="AF18" i="1"/>
  <c r="AC18" i="1"/>
  <c r="Z18" i="1"/>
  <c r="W18" i="1"/>
  <c r="T18" i="1"/>
  <c r="Q18" i="1"/>
  <c r="N18" i="1"/>
  <c r="K18" i="1"/>
  <c r="H18" i="1"/>
  <c r="E18" i="1"/>
  <c r="AN17" i="1"/>
  <c r="AO17" i="1" s="1"/>
  <c r="AM17" i="1"/>
  <c r="AL17" i="1"/>
  <c r="AI17" i="1"/>
  <c r="AF17" i="1"/>
  <c r="AC17" i="1"/>
  <c r="Z17" i="1"/>
  <c r="W17" i="1"/>
  <c r="T17" i="1"/>
  <c r="Q17" i="1"/>
  <c r="N17" i="1"/>
  <c r="K17" i="1"/>
  <c r="H17" i="1"/>
  <c r="E17" i="1"/>
  <c r="AN16" i="1"/>
  <c r="AO16" i="1" s="1"/>
  <c r="AM16" i="1"/>
  <c r="AL16" i="1"/>
  <c r="AI16" i="1"/>
  <c r="AF16" i="1"/>
  <c r="AC16" i="1"/>
  <c r="Z16" i="1"/>
  <c r="W16" i="1"/>
  <c r="T16" i="1"/>
  <c r="Q16" i="1"/>
  <c r="N16" i="1"/>
  <c r="K16" i="1"/>
  <c r="H16" i="1"/>
  <c r="E16" i="1"/>
  <c r="AN15" i="1"/>
  <c r="AO15" i="1" s="1"/>
  <c r="AM15" i="1"/>
  <c r="AL15" i="1"/>
  <c r="AI15" i="1"/>
  <c r="AF15" i="1"/>
  <c r="AC15" i="1"/>
  <c r="Z15" i="1"/>
  <c r="W15" i="1"/>
  <c r="T15" i="1"/>
  <c r="Q15" i="1"/>
  <c r="N15" i="1"/>
  <c r="K15" i="1"/>
  <c r="H15" i="1"/>
  <c r="E15" i="1"/>
  <c r="AN14" i="1"/>
  <c r="AO14" i="1" s="1"/>
  <c r="AM14" i="1"/>
  <c r="AL14" i="1"/>
  <c r="AI14" i="1"/>
  <c r="AF14" i="1"/>
  <c r="AC14" i="1"/>
  <c r="Z14" i="1"/>
  <c r="W14" i="1"/>
  <c r="T14" i="1"/>
  <c r="Q14" i="1"/>
  <c r="N14" i="1"/>
  <c r="K14" i="1"/>
  <c r="H14" i="1"/>
  <c r="E14" i="1"/>
  <c r="AN13" i="1"/>
  <c r="AO13" i="1" s="1"/>
  <c r="AM13" i="1"/>
  <c r="AL13" i="1"/>
  <c r="AI13" i="1"/>
  <c r="AF13" i="1"/>
  <c r="AC13" i="1"/>
  <c r="Z13" i="1"/>
  <c r="W13" i="1"/>
  <c r="T13" i="1"/>
  <c r="Q13" i="1"/>
  <c r="N13" i="1"/>
  <c r="K13" i="1"/>
  <c r="H13" i="1"/>
  <c r="E13" i="1"/>
  <c r="AL36" i="1" l="1"/>
  <c r="AN36" i="1"/>
  <c r="AO36" i="1" s="1"/>
  <c r="E34" i="1"/>
  <c r="AK33" i="1"/>
  <c r="AL19" i="1"/>
  <c r="AI19" i="1"/>
  <c r="AH33" i="1"/>
  <c r="AF19" i="1"/>
  <c r="AE33" i="1"/>
  <c r="AC33" i="1"/>
  <c r="G19" i="2"/>
  <c r="Z19" i="1"/>
  <c r="Y33" i="1"/>
  <c r="W33" i="1"/>
  <c r="G17" i="2"/>
  <c r="T19" i="1"/>
  <c r="S33" i="1"/>
  <c r="Q19" i="1"/>
  <c r="P33" i="1"/>
  <c r="N19" i="1"/>
  <c r="M33" i="1"/>
  <c r="K19" i="1"/>
  <c r="J33" i="1"/>
  <c r="H19" i="1"/>
  <c r="G33" i="1"/>
  <c r="D33" i="1"/>
  <c r="D35" i="1" s="1"/>
  <c r="E19" i="1"/>
  <c r="AN19" i="1"/>
  <c r="C33" i="1"/>
  <c r="AM19" i="1"/>
  <c r="E35" i="1" l="1"/>
  <c r="D37" i="1"/>
  <c r="C11" i="2"/>
  <c r="G34" i="1"/>
  <c r="AL33" i="1"/>
  <c r="G22" i="2"/>
  <c r="AI33" i="1"/>
  <c r="G21" i="2"/>
  <c r="AF33" i="1"/>
  <c r="G20" i="2"/>
  <c r="Z33" i="1"/>
  <c r="G18" i="2"/>
  <c r="T33" i="1"/>
  <c r="G16" i="2"/>
  <c r="Q33" i="1"/>
  <c r="G15" i="2"/>
  <c r="N33" i="1"/>
  <c r="G14" i="2"/>
  <c r="K33" i="1"/>
  <c r="G13" i="2"/>
  <c r="H33" i="1"/>
  <c r="G12" i="2"/>
  <c r="E33" i="1"/>
  <c r="G11" i="2"/>
  <c r="AN33" i="1"/>
  <c r="C35" i="1"/>
  <c r="AM33" i="1"/>
  <c r="B6" i="2" s="1"/>
  <c r="F11" i="2"/>
  <c r="AO19" i="1"/>
  <c r="D38" i="1" l="1"/>
  <c r="G35" i="1"/>
  <c r="AO33" i="1"/>
  <c r="D6" i="2"/>
  <c r="F34" i="1"/>
  <c r="B11" i="2"/>
  <c r="C37" i="1"/>
  <c r="H35" i="1" l="1"/>
  <c r="G37" i="1"/>
  <c r="C12" i="2"/>
  <c r="J34" i="1"/>
  <c r="F35" i="1"/>
  <c r="H34" i="1"/>
  <c r="C38" i="1"/>
  <c r="E37" i="1"/>
  <c r="H37" i="1" l="1"/>
  <c r="G38" i="1"/>
  <c r="K34" i="1"/>
  <c r="J35" i="1"/>
  <c r="I34" i="1"/>
  <c r="I35" i="1" s="1"/>
  <c r="B12" i="2"/>
  <c r="F37" i="1"/>
  <c r="F38" i="1" s="1"/>
  <c r="K35" i="1" l="1"/>
  <c r="J37" i="1"/>
  <c r="C13" i="2"/>
  <c r="M34" i="1"/>
  <c r="I37" i="1"/>
  <c r="I38" i="1" s="1"/>
  <c r="B13" i="2"/>
  <c r="L34" i="1"/>
  <c r="L35" i="1" s="1"/>
  <c r="K37" i="1" l="1"/>
  <c r="J38" i="1"/>
  <c r="N34" i="1"/>
  <c r="M35" i="1"/>
  <c r="L37" i="1"/>
  <c r="L38" i="1" s="1"/>
  <c r="B14" i="2"/>
  <c r="O34" i="1"/>
  <c r="O35" i="1" s="1"/>
  <c r="N35" i="1" l="1"/>
  <c r="M37" i="1"/>
  <c r="C14" i="2"/>
  <c r="P34" i="1"/>
  <c r="O37" i="1"/>
  <c r="O38" i="1" s="1"/>
  <c r="B15" i="2"/>
  <c r="R34" i="1"/>
  <c r="R35" i="1" s="1"/>
  <c r="N37" i="1" l="1"/>
  <c r="M38" i="1"/>
  <c r="Q34" i="1"/>
  <c r="P35" i="1"/>
  <c r="R37" i="1"/>
  <c r="R38" i="1" s="1"/>
  <c r="B16" i="2"/>
  <c r="U34" i="1"/>
  <c r="U35" i="1" s="1"/>
  <c r="Q35" i="1" l="1"/>
  <c r="P37" i="1"/>
  <c r="C15" i="2"/>
  <c r="S34" i="1"/>
  <c r="U37" i="1"/>
  <c r="U38" i="1" s="1"/>
  <c r="B17" i="2"/>
  <c r="X34" i="1"/>
  <c r="X35" i="1" s="1"/>
  <c r="Q37" i="1" l="1"/>
  <c r="P38" i="1"/>
  <c r="T34" i="1"/>
  <c r="S35" i="1"/>
  <c r="X37" i="1"/>
  <c r="X38" i="1" s="1"/>
  <c r="B18" i="2"/>
  <c r="AA34" i="1"/>
  <c r="AA35" i="1" s="1"/>
  <c r="T35" i="1" l="1"/>
  <c r="S37" i="1"/>
  <c r="C16" i="2"/>
  <c r="V34" i="1"/>
  <c r="AA37" i="1"/>
  <c r="AA38" i="1" s="1"/>
  <c r="B19" i="2"/>
  <c r="AD34" i="1"/>
  <c r="AD35" i="1" s="1"/>
  <c r="T37" i="1" l="1"/>
  <c r="S38" i="1"/>
  <c r="W34" i="1"/>
  <c r="V35" i="1"/>
  <c r="AD37" i="1"/>
  <c r="AD38" i="1" s="1"/>
  <c r="B20" i="2"/>
  <c r="AG34" i="1"/>
  <c r="AG35" i="1" s="1"/>
  <c r="W35" i="1" l="1"/>
  <c r="V37" i="1"/>
  <c r="C17" i="2"/>
  <c r="Y34" i="1"/>
  <c r="AG37" i="1"/>
  <c r="AG38" i="1" s="1"/>
  <c r="B21" i="2"/>
  <c r="AJ34" i="1"/>
  <c r="W37" i="1" l="1"/>
  <c r="V38" i="1"/>
  <c r="Z34" i="1"/>
  <c r="Y35" i="1"/>
  <c r="AM34" i="1"/>
  <c r="AJ35" i="1"/>
  <c r="Y37" i="1" l="1"/>
  <c r="C18" i="2"/>
  <c r="AB34" i="1"/>
  <c r="Z35" i="1"/>
  <c r="AM35" i="1"/>
  <c r="B5" i="2" s="1"/>
  <c r="AJ37" i="1"/>
  <c r="B22" i="2"/>
  <c r="Z37" i="1" l="1"/>
  <c r="Y38" i="1"/>
  <c r="AC34" i="1"/>
  <c r="AB35" i="1"/>
  <c r="AM37" i="1"/>
  <c r="AJ38" i="1"/>
  <c r="AM38" i="1" s="1"/>
  <c r="AB37" i="1" l="1"/>
  <c r="C19" i="2"/>
  <c r="AE34" i="1"/>
  <c r="AC35" i="1"/>
  <c r="AC37" i="1" l="1"/>
  <c r="AB38" i="1"/>
  <c r="AF34" i="1"/>
  <c r="AE35" i="1"/>
  <c r="AF35" i="1" l="1"/>
  <c r="AE37" i="1"/>
  <c r="C20" i="2"/>
  <c r="AH34" i="1"/>
  <c r="AF37" i="1" l="1"/>
  <c r="AE38" i="1"/>
  <c r="AI34" i="1"/>
  <c r="AH35" i="1"/>
  <c r="AI35" i="1" l="1"/>
  <c r="AH37" i="1"/>
  <c r="C21" i="2"/>
  <c r="AK34" i="1"/>
  <c r="AI37" i="1" l="1"/>
  <c r="AH38" i="1"/>
  <c r="AL34" i="1"/>
  <c r="AN34" i="1"/>
  <c r="AO34" i="1" s="1"/>
  <c r="AK35" i="1"/>
  <c r="AL35" i="1" l="1"/>
  <c r="AK37" i="1"/>
  <c r="C22" i="2"/>
  <c r="AN35" i="1"/>
  <c r="AL37" i="1" l="1"/>
  <c r="AN37" i="1"/>
  <c r="AO37" i="1" s="1"/>
  <c r="AK38" i="1"/>
  <c r="AN38" i="1" s="1"/>
  <c r="AO35" i="1"/>
  <c r="D5" i="2"/>
</calcChain>
</file>

<file path=xl/sharedStrings.xml><?xml version="1.0" encoding="utf-8"?>
<sst xmlns="http://schemas.openxmlformats.org/spreadsheetml/2006/main" count="178" uniqueCount="93">
  <si>
    <t>Plan/Ist-Vorlage für Liquiditätsplanung – eigene Werte in gelben Feldern eintragen</t>
  </si>
  <si>
    <t>Unternehmen</t>
  </si>
  <si>
    <t>Muster GmbH</t>
  </si>
  <si>
    <t>Letzte Aktualisierung</t>
  </si>
  <si>
    <t>08.05.2026</t>
  </si>
  <si>
    <t>Geschäftsjahr</t>
  </si>
  <si>
    <t>Status</t>
  </si>
  <si>
    <t>Beispielwerte enthalten</t>
  </si>
  <si>
    <t>Startbestand</t>
  </si>
  <si>
    <t>Hinweis</t>
  </si>
  <si>
    <t>Gelbe Felder überschreiben; graue Felder sind Formeln.</t>
  </si>
  <si>
    <t>Mindestreserve</t>
  </si>
  <si>
    <t>Währung</t>
  </si>
  <si>
    <t>€</t>
  </si>
  <si>
    <t>Kategorie</t>
  </si>
  <si>
    <t>Typ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</si>
  <si>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</si>
  <si>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</si>
  <si>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</si>
  <si>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</si>
  <si>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</si>
  <si>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</si>
  <si>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</si>
  <si>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</si>
  <si>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</si>
  <si>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</si>
  <si>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</si>
  <si>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</si>
  <si>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Jahr gesamt</t>
  </si>
  <si>
    <t>Plan</t>
  </si>
  <si>
    <t>Ist</t>
  </si>
  <si>
    <t>Abw.</t>
  </si>
  <si>
    <t>Einzahlungen</t>
  </si>
  <si>
    <t>Umsätze / Verkäufe</t>
  </si>
  <si>
    <t>Einzahlung</t>
  </si>
  <si>
    <t>Dienstleistungen</t>
  </si>
  <si>
    <t>Wiederkehrende Einnahmen</t>
  </si>
  <si>
    <t>Finanzierung / Darlehen</t>
  </si>
  <si>
    <t>Steuererstattungen</t>
  </si>
  <si>
    <t>Sonstige Einzahlungen</t>
  </si>
  <si>
    <t>Summe Einzahlungen</t>
  </si>
  <si>
    <t>Zwischensumme</t>
  </si>
  <si>
    <t>Auszahlungen</t>
  </si>
  <si>
    <t>Wareneinsatz / Material</t>
  </si>
  <si>
    <t>Auszahlung</t>
  </si>
  <si>
    <t>Gehälter &amp; Löhne</t>
  </si>
  <si>
    <t>Miete &amp; Nebenkosten</t>
  </si>
  <si>
    <t>Marketing &amp; Vertrieb</t>
  </si>
  <si>
    <t>Software &amp; Tools</t>
  </si>
  <si>
    <t>Versicherungen / Steuern</t>
  </si>
  <si>
    <t>Kreditraten / Zinsen</t>
  </si>
  <si>
    <t>Sonstige Auszahlungen</t>
  </si>
  <si>
    <t>Summe Auszahlungen</t>
  </si>
  <si>
    <t>Liquiditätsergebnis</t>
  </si>
  <si>
    <t>Netto-Cashflow</t>
  </si>
  <si>
    <t>Ergebnis</t>
  </si>
  <si>
    <t>Anfangsbestand</t>
  </si>
  <si>
    <t>Endbestand</t>
  </si>
  <si>
    <t>Kontrolle</t>
  </si>
  <si>
    <t>Puffer zur Reserve</t>
  </si>
  <si>
    <t>Liquiditätssignal</t>
  </si>
  <si>
    <t>Übersicht Cashflow</t>
  </si>
  <si>
    <t>Endbestand Plan</t>
  </si>
  <si>
    <t>Endbestand Ist</t>
  </si>
  <si>
    <t>Jahres-Netto Plan</t>
  </si>
  <si>
    <t>Jahres-Netto Ist</t>
  </si>
  <si>
    <t>Monat</t>
  </si>
  <si>
    <t>Netto Plan</t>
  </si>
  <si>
    <t>Netto Ist</t>
  </si>
  <si>
    <t>Anleitung zur Cashflow-Vorlage</t>
  </si>
  <si>
    <t>1</t>
  </si>
  <si>
    <t>Unternehmen, Geschäftsjahr, Startbestand und Mindestreserve im Kopfbereich der Tabelle anpassen.</t>
  </si>
  <si>
    <t>Farbe</t>
  </si>
  <si>
    <t>Bedeutung</t>
  </si>
  <si>
    <t>2</t>
  </si>
  <si>
    <t>Gelbe Felder sind Eingabefelder: Plan und Ist je Kategorie und Monat eintragen.</t>
  </si>
  <si>
    <t>Gelb</t>
  </si>
  <si>
    <t>Eingabefeld</t>
  </si>
  <si>
    <t>3</t>
  </si>
  <si>
    <t>Graue Felder berechnen sich automatisch: Summen, Abweichungen, Netto-Cashflow und Endbestand.</t>
  </si>
  <si>
    <t>Grau</t>
  </si>
  <si>
    <t>Automatische Berechnung</t>
  </si>
  <si>
    <t>4</t>
  </si>
  <si>
    <t>Die Zeile „Puffer zur Reserve“ zeigt, ob der Endbestand über der gewünschten Mindestreserve liegt.</t>
  </si>
  <si>
    <t>Blau/Grün</t>
  </si>
  <si>
    <t>Überschrift oder Abschnitt</t>
  </si>
  <si>
    <t>5</t>
  </si>
  <si>
    <t>Im Blatt „Übersicht“ stehen die wichtigsten Kennzahlen und Diagramme.</t>
  </si>
  <si>
    <t>6</t>
  </si>
  <si>
    <t>Die Kategorien sind allgemein gehalten und können umbenannt werden.</t>
  </si>
  <si>
    <t>7</t>
  </si>
  <si>
    <t>Die Beispielwerte dienen nur als Orientierung und können überschrieben werden.</t>
  </si>
  <si>
    <t>Cashflow – 12 Monate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</si>
</sst>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 x14ac:knownFonts="1">
    <font>
      <sz val="11"/>
      <name val="Carlito"/>
    </font>
    <font>
      <b/>
      <sz val="18"/>
      <color rgb="FFFFFFFF"/>
      <name val="Carlito"/>
    </font>
    <font>
      <i/>
      <sz val="10"/>
      <color rgb="FF0F172A"/>
      <name val="Carlito"/>
    </font>
    <font>
      <b/>
      <sz val="11"/>
      <color rgb="FFFFFFFF"/>
      <name val="Carlito"/>
    </font>
    <font>
      <b/>
      <sz val="9"/>
      <color rgb="FF0F172A"/>
      <name val="Carlito"/>
    </font>
    <font>
      <sz val="9"/>
      <color rgb="FF0F172A"/>
      <name val="Carlito"/>
    </font>
    <font>
      <b/>
      <sz val="9"/>
      <color rgb="FF166534"/>
      <name val="Carlito"/>
    </font>
    <font>
      <b/>
      <sz val="16"/>
      <color rgb="FFFFFFFF"/>
      <name val="Carlito"/>
    </font>
    <font>
      <sz val="11"/>
      <name val="Carlito"/>
    </font>
  </fonts>
  <fills count="13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E2E8F0"/>
      </patternFill>
    </fill>
    <fill>
      <patternFill patternType="solid">
        <fgColor rgb="FFFFF2CC"/>
      </patternFill>
    </fill>
    <fill>
      <patternFill patternType="solid">
        <fgColor rgb="FFF3F4F6"/>
      </patternFill>
    </fill>
    <fill>
      <patternFill patternType="solid">
        <fgColor rgb="FF0F766E"/>
      </patternFill>
    </fill>
    <fill>
      <patternFill patternType="solid">
        <fgColor rgb="FF334155"/>
      </patternFill>
    </fill>
    <fill>
      <patternFill patternType="solid">
        <fgColor rgb="FFD9EAF7"/>
      </patternFill>
    </fill>
    <fill>
      <patternFill patternType="solid">
        <fgColor rgb="FFDCFCE7"/>
      </patternFill>
    </fill>
    <fill>
      <patternFill patternType="solid">
        <fgColor rgb="FFEEF2FF"/>
      </patternFill>
    </fill>
    <fill>
      <patternFill patternType="solid">
        <fgColor rgb="FFE5E7EB"/>
      </patternFill>
    </fill>
    <fill>
      <patternFill patternType="solid">
        <fgColor rgb="FFDBEAFE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3" fillId="2" borderId="0" xfId="1" applyFont="1" applyFill="1"/>
    <xf numFmtId="0" fontId="0" fillId="4" borderId="0" xfId="1" applyFont="1" applyFill="1"/>
    <xf numFmtId="0" fontId="0" fillId="5" borderId="0" xfId="1" applyFont="1" applyFill="1" applyAlignment="1">
      <alignment wrapText="1"/>
    </xf>
    <xf numFmtId="164" fontId="0" fillId="4" borderId="0" xfId="1" applyNumberFormat="1" applyFont="1" applyFill="1"/>
    <xf numFmtId="0" fontId="3" fillId="6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164" fontId="5" fillId="4" borderId="1" xfId="1" applyNumberFormat="1" applyFont="1" applyFill="1" applyBorder="1" applyAlignment="1">
      <alignment vertical="center"/>
    </xf>
    <xf numFmtId="164" fontId="5" fillId="5" borderId="1" xfId="1" applyNumberFormat="1" applyFont="1" applyFill="1" applyBorder="1" applyAlignment="1">
      <alignment vertical="center"/>
    </xf>
    <xf numFmtId="164" fontId="5" fillId="10" borderId="1" xfId="1" applyNumberFormat="1" applyFont="1" applyFill="1" applyBorder="1" applyAlignment="1">
      <alignment vertical="center"/>
    </xf>
    <xf numFmtId="0" fontId="4" fillId="11" borderId="1" xfId="1" applyFont="1" applyFill="1" applyBorder="1" applyAlignment="1">
      <alignment vertical="center"/>
    </xf>
    <xf numFmtId="164" fontId="4" fillId="11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5" borderId="1" xfId="1" applyNumberFormat="1" applyFont="1" applyFill="1" applyBorder="1" applyAlignment="1">
      <alignment vertical="center"/>
    </xf>
    <xf numFmtId="164" fontId="4" fillId="10" borderId="1" xfId="1" applyNumberFormat="1" applyFont="1" applyFill="1" applyBorder="1" applyAlignment="1">
      <alignment vertical="center"/>
    </xf>
    <xf numFmtId="0" fontId="4" fillId="12" borderId="1" xfId="1" applyFont="1" applyFill="1" applyBorder="1" applyAlignment="1">
      <alignment vertical="center"/>
    </xf>
    <xf numFmtId="164" fontId="4" fillId="12" borderId="1" xfId="1" applyNumberFormat="1" applyFont="1" applyFill="1" applyBorder="1" applyAlignment="1">
      <alignment vertical="center"/>
    </xf>
    <xf numFmtId="0" fontId="6" fillId="9" borderId="1" xfId="1" applyFont="1" applyFill="1" applyBorder="1" applyAlignment="1">
      <alignment horizontal="center" vertical="center"/>
    </xf>
    <xf numFmtId="164" fontId="6" fillId="9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/>
    <xf numFmtId="0" fontId="0" fillId="5" borderId="1" xfId="1" applyFont="1" applyFill="1" applyBorder="1"/>
    <xf numFmtId="164" fontId="0" fillId="5" borderId="1" xfId="1" applyNumberFormat="1" applyFont="1" applyFill="1" applyBorder="1"/>
    <xf numFmtId="164" fontId="3" fillId="2" borderId="1" xfId="1" applyNumberFormat="1" applyFont="1" applyFill="1" applyBorder="1"/>
    <xf numFmtId="0" fontId="3" fillId="6" borderId="1" xfId="1" applyFont="1" applyFill="1" applyBorder="1" applyAlignment="1">
      <alignment horizontal="center"/>
    </xf>
    <xf numFmtId="0" fontId="0" fillId="0" borderId="1" xfId="1" applyFont="1" applyBorder="1"/>
    <xf numFmtId="164" fontId="0" fillId="0" borderId="1" xfId="1" applyNumberFormat="1" applyFont="1" applyBorder="1"/>
    <xf numFmtId="0" fontId="0" fillId="0" borderId="1" xfId="1" applyFont="1" applyBorder="1" applyAlignment="1">
      <alignment wrapText="1"/>
    </xf>
    <xf numFmtId="0" fontId="0" fillId="4" borderId="1" xfId="1" applyFont="1" applyFill="1" applyBorder="1"/>
    <xf numFmtId="0" fontId="0" fillId="6" borderId="1" xfId="1" applyFont="1" applyFill="1" applyBorder="1"/>
    <xf numFmtId="0" fontId="1" fillId="2" borderId="0" xfId="1" applyFont="1" applyFill="1" applyAlignment="1">
      <alignment horizontal="left" vertical="center"/>
    </xf>
    <xf numFmtId="0" fontId="2" fillId="3" borderId="0" xfId="1" applyFont="1" applyFill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left" vertical="center"/>
    </xf>
    <xf numFmtId="164" fontId="4" fillId="10" borderId="1" xfId="1" applyNumberFormat="1" applyFont="1" applyFill="1" applyBorder="1" applyAlignment="1">
      <alignment horizontal="left" vertical="center"/>
    </xf>
    <xf numFmtId="0" fontId="0" fillId="5" borderId="0" xfId="1" applyFont="1" applyFill="1" applyAlignment="1">
      <alignment wrapText="1"/>
    </xf>
    <xf numFmtId="0" fontId="1" fillId="2" borderId="0" xfId="1" applyFont="1" applyFill="1" applyAlignment="1">
      <alignment horizontal="left"/>
    </xf>
    <xf numFmtId="0" fontId="7" fillId="2" borderId="0" xfId="1" applyFont="1" applyFill="1"/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Endbestand nach Monat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Endbestand Plan</c:v>
          </c:tx>
          <c:cat>
            <c:strRef>
              <c:f>Übersicht!$A$11:$A$22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Übersicht!$B$11:$B$22</c:f>
              <c:numCache>
                <c:formatCode>#,##0\ "€"</c:formatCode>
                <c:ptCount val="12"/>
                <c:pt idx="0">
                  <c:v>19750</c:v>
                </c:pt>
                <c:pt idx="1">
                  <c:v>24600</c:v>
                </c:pt>
                <c:pt idx="2">
                  <c:v>39450</c:v>
                </c:pt>
                <c:pt idx="3">
                  <c:v>45100</c:v>
                </c:pt>
                <c:pt idx="4">
                  <c:v>51750</c:v>
                </c:pt>
                <c:pt idx="5">
                  <c:v>60700</c:v>
                </c:pt>
                <c:pt idx="6">
                  <c:v>68050</c:v>
                </c:pt>
                <c:pt idx="7">
                  <c:v>75600</c:v>
                </c:pt>
                <c:pt idx="8">
                  <c:v>83050</c:v>
                </c:pt>
                <c:pt idx="9">
                  <c:v>91300</c:v>
                </c:pt>
                <c:pt idx="10">
                  <c:v>100150</c:v>
                </c:pt>
                <c:pt idx="11">
                  <c:v>108900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F-4CA1-B299-3F8D48C7F630}"/>
            </c:ext>
          </c:extLst>
        </c:ser>
        <c:ser>
          <c:idx val="1"/>
          <c:order val="1"/>
          <c:tx>
            <c:v>Endbestand Ist</c:v>
          </c:tx>
          <c:cat>
            <c:strRef>
              <c:f>Übersicht!$A$11:$A$22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Übersicht!$C$11:$C$22</c:f>
              <c:numCache>
                <c:formatCode>#,##0\ "€"</c:formatCode>
                <c:ptCount val="12"/>
                <c:pt idx="0">
                  <c:v>19500</c:v>
                </c:pt>
                <c:pt idx="1">
                  <c:v>24550</c:v>
                </c:pt>
                <c:pt idx="2">
                  <c:v>37850</c:v>
                </c:pt>
                <c:pt idx="3">
                  <c:v>44200</c:v>
                </c:pt>
                <c:pt idx="4">
                  <c:v>50250</c:v>
                </c:pt>
                <c:pt idx="5">
                  <c:v>59000</c:v>
                </c:pt>
                <c:pt idx="6">
                  <c:v>66600</c:v>
                </c:pt>
                <c:pt idx="7">
                  <c:v>73700</c:v>
                </c:pt>
                <c:pt idx="8">
                  <c:v>81250</c:v>
                </c:pt>
                <c:pt idx="9">
                  <c:v>89200</c:v>
                </c:pt>
                <c:pt idx="10">
                  <c:v>97600</c:v>
                </c:pt>
                <c:pt idx="11">
                  <c:v>106300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F-4CA1-B299-3F8D48C7F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&quot;€&quot;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Netto-Cashflow nach Monat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Netto Plan</c:v>
          </c:tx>
          <c:invertIfNegative val="1"/>
          <c:cat>
            <c:strRef>
              <c:f>Übersicht!$E$11:$E$22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Übersicht!$F$11:$F$22</c:f>
              <c:numCache>
                <c:formatCode>#,##0\ "€"</c:formatCode>
                <c:ptCount val="12"/>
                <c:pt idx="0">
                  <c:v>4750</c:v>
                </c:pt>
                <c:pt idx="1">
                  <c:v>4850</c:v>
                </c:pt>
                <c:pt idx="2">
                  <c:v>14850</c:v>
                </c:pt>
                <c:pt idx="3">
                  <c:v>5650</c:v>
                </c:pt>
                <c:pt idx="4">
                  <c:v>6650</c:v>
                </c:pt>
                <c:pt idx="5">
                  <c:v>8950</c:v>
                </c:pt>
                <c:pt idx="6">
                  <c:v>7350</c:v>
                </c:pt>
                <c:pt idx="7">
                  <c:v>7550</c:v>
                </c:pt>
                <c:pt idx="8">
                  <c:v>7450</c:v>
                </c:pt>
                <c:pt idx="9">
                  <c:v>8250</c:v>
                </c:pt>
                <c:pt idx="10">
                  <c:v>8850</c:v>
                </c:pt>
                <c:pt idx="11">
                  <c:v>8750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E-4A5F-A4EC-6CDEF8CC53A7}"/>
            </c:ext>
          </c:extLst>
        </c:ser>
        <c:ser>
          <c:idx val="1"/>
          <c:order val="1"/>
          <c:tx>
            <c:v>Netto Ist</c:v>
          </c:tx>
          <c:invertIfNegative val="1"/>
          <c:cat>
            <c:strRef>
              <c:f>Übersicht!$E$11:$E$22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Übersicht!$G$11:$G$22</c:f>
              <c:numCache>
                <c:formatCode>#,##0\ "€"</c:formatCode>
                <c:ptCount val="12"/>
                <c:pt idx="0">
                  <c:v>4500</c:v>
                </c:pt>
                <c:pt idx="1">
                  <c:v>5050</c:v>
                </c:pt>
                <c:pt idx="2">
                  <c:v>13300</c:v>
                </c:pt>
                <c:pt idx="3">
                  <c:v>6350</c:v>
                </c:pt>
                <c:pt idx="4">
                  <c:v>6050</c:v>
                </c:pt>
                <c:pt idx="5">
                  <c:v>8750</c:v>
                </c:pt>
                <c:pt idx="6">
                  <c:v>7600</c:v>
                </c:pt>
                <c:pt idx="7">
                  <c:v>7100</c:v>
                </c:pt>
                <c:pt idx="8">
                  <c:v>7550</c:v>
                </c:pt>
                <c:pt idx="9">
                  <c:v>7950</c:v>
                </c:pt>
                <c:pt idx="10">
                  <c:v>8400</c:v>
                </c:pt>
                <c:pt idx="11">
                  <c:v>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E-4A5F-A4EC-6CDEF8CC5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&quot;€&quot;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15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0</xdr:colOff>
      <xdr:row>35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8"/>
  <sheetViews>
    <sheetView tabSelected="1" workbookViewId="0">
      <selection sqref="A1:AO1"/>
    </sheetView>
  </sheetViews>
  <sheetFormatPr baseColWidth="10" defaultColWidth="9" defaultRowHeight="15" x14ac:dyDescent="0.25"/>
  <cols>
    <col min="1" max="1" width="28" customWidth="1"/>
    <col min="2" max="2" width="15" customWidth="1"/>
    <col min="3" max="3" width="11" customWidth="1"/>
    <col min="4" max="4" width="16" customWidth="1"/>
    <col min="5" max="5" width="18" customWidth="1"/>
    <col min="6" max="41" width="11" customWidth="1"/>
  </cols>
  <sheetData>
    <row r="1" spans="1:41" ht="33.950000000000003" customHeight="1" x14ac:dyDescent="0.25">
      <c r="A1" s="31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</row>
    <row r="2" spans="1:41" ht="21.95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</row>
    <row r="4" spans="1:41" ht="20.100000000000001" customHeight="1" x14ac:dyDescent="0.25">
      <c r="A4" s="1" t="s">
        <v>1</v>
      </c>
      <c r="B4" s="2" t="s">
        <v>2</v>
      </c>
      <c r="D4" s="1" t="s">
        <v>3</v>
      </c>
      <c r="E4" s="3" t="s">
        <v>4</v>
      </c>
      <c r="F4" s="3"/>
      <c r="G4" s="3"/>
      <c r="H4" s="3"/>
    </row>
    <row r="5" spans="1:41" ht="20.100000000000001" customHeight="1" x14ac:dyDescent="0.25">
      <c r="A5" s="1" t="s">
        <v>5</v>
      </c>
      <c r="B5" s="2">
        <v>2026</v>
      </c>
      <c r="D5" s="1" t="s">
        <v>6</v>
      </c>
      <c r="E5" s="39" t="s">
        <v>7</v>
      </c>
      <c r="F5" s="39"/>
      <c r="G5" s="39"/>
      <c r="H5" s="39"/>
    </row>
    <row r="6" spans="1:41" ht="20.100000000000001" customHeight="1" x14ac:dyDescent="0.25">
      <c r="A6" s="1" t="s">
        <v>8</v>
      </c>
      <c r="B6" s="4">
        <v>15000</v>
      </c>
      <c r="D6" s="1" t="s">
        <v>9</v>
      </c>
      <c r="E6" s="39" t="s">
        <v>10</v>
      </c>
      <c r="F6" s="39"/>
      <c r="G6" s="39"/>
      <c r="H6" s="39"/>
    </row>
    <row r="7" spans="1:41" x14ac:dyDescent="0.25">
      <c r="A7" s="1" t="s">
        <v>11</v>
      </c>
      <c r="B7" s="4">
        <v>5000</v>
      </c>
    </row>
    <row r="8" spans="1:41" x14ac:dyDescent="0.25">
      <c r="A8" s="1" t="s">
        <v>12</v>
      </c>
      <c r="B8" s="2" t="s">
        <v>13</v>
      </c>
    </row>
    <row r="10" spans="1:41" x14ac:dyDescent="0.25">
      <c r="A10" s="33" t="s">
        <v>14</v>
      </c>
      <c r="B10" s="33" t="s">
        <v>15</v>
      </c>
      <c r="C10" s="34" t="s">
        <v>16</v>
      </c>
      <c r="D10" s="34"/>
      <c r="E10" s="34"/>
      <c r="F10" s="35" t="s">
        <v>17</v>
      </c>
      <c r="G10" s="35"/>
      <c r="H10" s="35"/>
      <c r="I10" s="34" t="s">
        <v>18</v>
      </c>
      <c r="J10" s="34"/>
      <c r="K10" s="34"/>
      <c r="L10" s="35" t="s">
        <v>19</v>
      </c>
      <c r="M10" s="35"/>
      <c r="N10" s="35"/>
      <c r="O10" s="34" t="s">
        <v>20</v>
      </c>
      <c r="P10" s="34"/>
      <c r="Q10" s="34"/>
      <c r="R10" s="35" t="s">
        <v>21</v>
      </c>
      <c r="S10" s="35"/>
      <c r="T10" s="35"/>
      <c r="U10" s="34" t="s">
        <v>22</v>
      </c>
      <c r="V10" s="34"/>
      <c r="W10" s="34"/>
      <c r="X10" s="35" t="s">
        <v>23</v>
      </c>
      <c r="Y10" s="35"/>
      <c r="Z10" s="35"/>
      <c r="AA10" s="34" t="s">
        <v>24</v>
      </c>
      <c r="AB10" s="34"/>
      <c r="AC10" s="34"/>
      <c r="AD10" s="35" t="s">
        <v>25</v>
      </c>
      <c r="AE10" s="35"/>
      <c r="AF10" s="35"/>
      <c r="AG10" s="34" t="s">
        <v>26</v>
      </c>
      <c r="AH10" s="34"/>
      <c r="AI10" s="34"/>
      <c r="AJ10" s="35" t="s">
        <v>27</v>
      </c>
      <c r="AK10" s="35"/>
      <c r="AL10" s="35"/>
      <c r="AM10" s="36" t="s">
        <v>28</v>
      </c>
      <c r="AN10" s="36"/>
      <c r="AO10" s="36"/>
    </row>
    <row r="11" spans="1:41" x14ac:dyDescent="0.25">
      <c r="A11" s="33"/>
      <c r="B11" s="33"/>
      <c r="C11" s="5" t="s">
        <v>29</v>
      </c>
      <c r="D11" s="5" t="s">
        <v>30</v>
      </c>
      <c r="E11" s="5" t="s">
        <v>31</v>
      </c>
      <c r="F11" s="6" t="s">
        <v>29</v>
      </c>
      <c r="G11" s="6" t="s">
        <v>30</v>
      </c>
      <c r="H11" s="6" t="s">
        <v>31</v>
      </c>
      <c r="I11" s="5" t="s">
        <v>29</v>
      </c>
      <c r="J11" s="5" t="s">
        <v>30</v>
      </c>
      <c r="K11" s="5" t="s">
        <v>31</v>
      </c>
      <c r="L11" s="6" t="s">
        <v>29</v>
      </c>
      <c r="M11" s="6" t="s">
        <v>30</v>
      </c>
      <c r="N11" s="6" t="s">
        <v>31</v>
      </c>
      <c r="O11" s="5" t="s">
        <v>29</v>
      </c>
      <c r="P11" s="5" t="s">
        <v>30</v>
      </c>
      <c r="Q11" s="5" t="s">
        <v>31</v>
      </c>
      <c r="R11" s="6" t="s">
        <v>29</v>
      </c>
      <c r="S11" s="6" t="s">
        <v>30</v>
      </c>
      <c r="T11" s="6" t="s">
        <v>31</v>
      </c>
      <c r="U11" s="5" t="s">
        <v>29</v>
      </c>
      <c r="V11" s="5" t="s">
        <v>30</v>
      </c>
      <c r="W11" s="5" t="s">
        <v>31</v>
      </c>
      <c r="X11" s="6" t="s">
        <v>29</v>
      </c>
      <c r="Y11" s="6" t="s">
        <v>30</v>
      </c>
      <c r="Z11" s="6" t="s">
        <v>31</v>
      </c>
      <c r="AA11" s="5" t="s">
        <v>29</v>
      </c>
      <c r="AB11" s="5" t="s">
        <v>30</v>
      </c>
      <c r="AC11" s="5" t="s">
        <v>31</v>
      </c>
      <c r="AD11" s="6" t="s">
        <v>29</v>
      </c>
      <c r="AE11" s="6" t="s">
        <v>30</v>
      </c>
      <c r="AF11" s="6" t="s">
        <v>31</v>
      </c>
      <c r="AG11" s="5" t="s">
        <v>29</v>
      </c>
      <c r="AH11" s="5" t="s">
        <v>30</v>
      </c>
      <c r="AI11" s="5" t="s">
        <v>31</v>
      </c>
      <c r="AJ11" s="6" t="s">
        <v>29</v>
      </c>
      <c r="AK11" s="6" t="s">
        <v>30</v>
      </c>
      <c r="AL11" s="6" t="s">
        <v>31</v>
      </c>
      <c r="AM11" s="7" t="s">
        <v>29</v>
      </c>
      <c r="AN11" s="7" t="s">
        <v>30</v>
      </c>
      <c r="AO11" s="7" t="s">
        <v>31</v>
      </c>
    </row>
    <row r="12" spans="1:41" ht="21.95" customHeight="1" x14ac:dyDescent="0.25">
      <c r="A12" s="37" t="s">
        <v>32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</row>
    <row r="13" spans="1:41" x14ac:dyDescent="0.25">
      <c r="A13" s="8" t="s">
        <v>33</v>
      </c>
      <c r="B13" s="8" t="s">
        <v>34</v>
      </c>
      <c r="C13" s="9">
        <v>18000</v>
      </c>
      <c r="D13" s="9">
        <v>17800</v>
      </c>
      <c r="E13" s="10">
        <f t="shared" ref="E13:E19" si="0">D13-C13</f>
        <v>-200</v>
      </c>
      <c r="F13" s="9">
        <v>18500</v>
      </c>
      <c r="G13" s="9">
        <v>18800</v>
      </c>
      <c r="H13" s="10">
        <f t="shared" ref="H13:H19" si="1">G13-F13</f>
        <v>300</v>
      </c>
      <c r="I13" s="9">
        <v>19000</v>
      </c>
      <c r="J13" s="9">
        <v>18700</v>
      </c>
      <c r="K13" s="10">
        <f t="shared" ref="K13:K19" si="2">J13-I13</f>
        <v>-300</v>
      </c>
      <c r="L13" s="9">
        <v>19500</v>
      </c>
      <c r="M13" s="9">
        <v>20000</v>
      </c>
      <c r="N13" s="10">
        <f t="shared" ref="N13:N19" si="3">M13-L13</f>
        <v>500</v>
      </c>
      <c r="O13" s="9">
        <v>20500</v>
      </c>
      <c r="P13" s="9">
        <v>20200</v>
      </c>
      <c r="Q13" s="10">
        <f t="shared" ref="Q13:Q19" si="4">P13-O13</f>
        <v>-300</v>
      </c>
      <c r="R13" s="9">
        <v>21000</v>
      </c>
      <c r="S13" s="9">
        <v>21300</v>
      </c>
      <c r="T13" s="10">
        <f t="shared" ref="T13:T19" si="5">S13-R13</f>
        <v>300</v>
      </c>
      <c r="U13" s="9">
        <v>21500</v>
      </c>
      <c r="V13" s="9">
        <v>21800</v>
      </c>
      <c r="W13" s="10">
        <f t="shared" ref="W13:W19" si="6">V13-U13</f>
        <v>300</v>
      </c>
      <c r="X13" s="9">
        <v>22000</v>
      </c>
      <c r="Y13" s="9">
        <v>21900</v>
      </c>
      <c r="Z13" s="10">
        <f t="shared" ref="Z13:Z19" si="7">Y13-X13</f>
        <v>-100</v>
      </c>
      <c r="AA13" s="9">
        <v>22500</v>
      </c>
      <c r="AB13" s="9">
        <v>22800</v>
      </c>
      <c r="AC13" s="10">
        <f t="shared" ref="AC13:AC19" si="8">AB13-AA13</f>
        <v>300</v>
      </c>
      <c r="AD13" s="9">
        <v>23000</v>
      </c>
      <c r="AE13" s="9">
        <v>23200</v>
      </c>
      <c r="AF13" s="10">
        <f t="shared" ref="AF13:AF19" si="9">AE13-AD13</f>
        <v>200</v>
      </c>
      <c r="AG13" s="9">
        <v>24000</v>
      </c>
      <c r="AH13" s="9">
        <v>23800</v>
      </c>
      <c r="AI13" s="10">
        <f t="shared" ref="AI13:AI19" si="10">AH13-AG13</f>
        <v>-200</v>
      </c>
      <c r="AJ13" s="9">
        <v>25000</v>
      </c>
      <c r="AK13" s="9">
        <v>25500</v>
      </c>
      <c r="AL13" s="10">
        <f t="shared" ref="AL13:AL19" si="11">AK13-AJ13</f>
        <v>500</v>
      </c>
      <c r="AM13" s="11">
        <f t="shared" ref="AM13:AN19" si="12">SUM(C13,F13,I13,L13,O13,R13,U13,X13,AA13,AD13,AG13,AJ13)</f>
        <v>254500</v>
      </c>
      <c r="AN13" s="11">
        <f t="shared" si="12"/>
        <v>255800</v>
      </c>
      <c r="AO13" s="11">
        <f t="shared" ref="AO13:AO19" si="13">AN13-AM13</f>
        <v>1300</v>
      </c>
    </row>
    <row r="14" spans="1:41" x14ac:dyDescent="0.25">
      <c r="A14" s="8" t="s">
        <v>35</v>
      </c>
      <c r="B14" s="8" t="s">
        <v>34</v>
      </c>
      <c r="C14" s="9">
        <v>4500</v>
      </c>
      <c r="D14" s="9">
        <v>4200</v>
      </c>
      <c r="E14" s="10">
        <f t="shared" si="0"/>
        <v>-300</v>
      </c>
      <c r="F14" s="9">
        <v>4300</v>
      </c>
      <c r="G14" s="9">
        <v>4500</v>
      </c>
      <c r="H14" s="10">
        <f t="shared" si="1"/>
        <v>200</v>
      </c>
      <c r="I14" s="9">
        <v>4700</v>
      </c>
      <c r="J14" s="9">
        <v>4600</v>
      </c>
      <c r="K14" s="10">
        <f t="shared" si="2"/>
        <v>-100</v>
      </c>
      <c r="L14" s="9">
        <v>4600</v>
      </c>
      <c r="M14" s="9">
        <v>4650</v>
      </c>
      <c r="N14" s="10">
        <f t="shared" si="3"/>
        <v>50</v>
      </c>
      <c r="O14" s="9">
        <v>4800</v>
      </c>
      <c r="P14" s="9">
        <v>5000</v>
      </c>
      <c r="Q14" s="10">
        <f t="shared" si="4"/>
        <v>200</v>
      </c>
      <c r="R14" s="9">
        <v>4900</v>
      </c>
      <c r="S14" s="9">
        <v>4800</v>
      </c>
      <c r="T14" s="10">
        <f t="shared" si="5"/>
        <v>-100</v>
      </c>
      <c r="U14" s="9">
        <v>5100</v>
      </c>
      <c r="V14" s="9">
        <v>5200</v>
      </c>
      <c r="W14" s="10">
        <f t="shared" si="6"/>
        <v>100</v>
      </c>
      <c r="X14" s="9">
        <v>5000</v>
      </c>
      <c r="Y14" s="9">
        <v>5100</v>
      </c>
      <c r="Z14" s="10">
        <f t="shared" si="7"/>
        <v>100</v>
      </c>
      <c r="AA14" s="9">
        <v>5200</v>
      </c>
      <c r="AB14" s="9">
        <v>5300</v>
      </c>
      <c r="AC14" s="10">
        <f t="shared" si="8"/>
        <v>100</v>
      </c>
      <c r="AD14" s="9">
        <v>5300</v>
      </c>
      <c r="AE14" s="9">
        <v>5200</v>
      </c>
      <c r="AF14" s="10">
        <f t="shared" si="9"/>
        <v>-100</v>
      </c>
      <c r="AG14" s="9">
        <v>5400</v>
      </c>
      <c r="AH14" s="9">
        <v>5500</v>
      </c>
      <c r="AI14" s="10">
        <f t="shared" si="10"/>
        <v>100</v>
      </c>
      <c r="AJ14" s="9">
        <v>5600</v>
      </c>
      <c r="AK14" s="9">
        <v>5700</v>
      </c>
      <c r="AL14" s="10">
        <f t="shared" si="11"/>
        <v>100</v>
      </c>
      <c r="AM14" s="11">
        <f t="shared" si="12"/>
        <v>59400</v>
      </c>
      <c r="AN14" s="11">
        <f t="shared" si="12"/>
        <v>59750</v>
      </c>
      <c r="AO14" s="11">
        <f t="shared" si="13"/>
        <v>350</v>
      </c>
    </row>
    <row r="15" spans="1:41" x14ac:dyDescent="0.25">
      <c r="A15" s="8" t="s">
        <v>36</v>
      </c>
      <c r="B15" s="8" t="s">
        <v>34</v>
      </c>
      <c r="C15" s="9">
        <v>2500</v>
      </c>
      <c r="D15" s="9">
        <v>2500</v>
      </c>
      <c r="E15" s="10">
        <f t="shared" si="0"/>
        <v>0</v>
      </c>
      <c r="F15" s="9">
        <v>2500</v>
      </c>
      <c r="G15" s="9">
        <v>2500</v>
      </c>
      <c r="H15" s="10">
        <f t="shared" si="1"/>
        <v>0</v>
      </c>
      <c r="I15" s="9">
        <v>2500</v>
      </c>
      <c r="J15" s="9">
        <v>2500</v>
      </c>
      <c r="K15" s="10">
        <f t="shared" si="2"/>
        <v>0</v>
      </c>
      <c r="L15" s="9">
        <v>2500</v>
      </c>
      <c r="M15" s="9">
        <v>2500</v>
      </c>
      <c r="N15" s="10">
        <f t="shared" si="3"/>
        <v>0</v>
      </c>
      <c r="O15" s="9">
        <v>2500</v>
      </c>
      <c r="P15" s="9">
        <v>2500</v>
      </c>
      <c r="Q15" s="10">
        <f t="shared" si="4"/>
        <v>0</v>
      </c>
      <c r="R15" s="9">
        <v>2500</v>
      </c>
      <c r="S15" s="9">
        <v>2500</v>
      </c>
      <c r="T15" s="10">
        <f t="shared" si="5"/>
        <v>0</v>
      </c>
      <c r="U15" s="9">
        <v>2500</v>
      </c>
      <c r="V15" s="9">
        <v>2600</v>
      </c>
      <c r="W15" s="10">
        <f t="shared" si="6"/>
        <v>100</v>
      </c>
      <c r="X15" s="9">
        <v>2500</v>
      </c>
      <c r="Y15" s="9">
        <v>2600</v>
      </c>
      <c r="Z15" s="10">
        <f t="shared" si="7"/>
        <v>100</v>
      </c>
      <c r="AA15" s="9">
        <v>2500</v>
      </c>
      <c r="AB15" s="9">
        <v>2600</v>
      </c>
      <c r="AC15" s="10">
        <f t="shared" si="8"/>
        <v>100</v>
      </c>
      <c r="AD15" s="9">
        <v>2500</v>
      </c>
      <c r="AE15" s="9">
        <v>2600</v>
      </c>
      <c r="AF15" s="10">
        <f t="shared" si="9"/>
        <v>100</v>
      </c>
      <c r="AG15" s="9">
        <v>2500</v>
      </c>
      <c r="AH15" s="9">
        <v>2600</v>
      </c>
      <c r="AI15" s="10">
        <f t="shared" si="10"/>
        <v>100</v>
      </c>
      <c r="AJ15" s="9">
        <v>2500</v>
      </c>
      <c r="AK15" s="9">
        <v>2600</v>
      </c>
      <c r="AL15" s="10">
        <f t="shared" si="11"/>
        <v>100</v>
      </c>
      <c r="AM15" s="11">
        <f t="shared" si="12"/>
        <v>30000</v>
      </c>
      <c r="AN15" s="11">
        <f t="shared" si="12"/>
        <v>30600</v>
      </c>
      <c r="AO15" s="11">
        <f t="shared" si="13"/>
        <v>600</v>
      </c>
    </row>
    <row r="16" spans="1:41" x14ac:dyDescent="0.25">
      <c r="A16" s="8" t="s">
        <v>37</v>
      </c>
      <c r="B16" s="8" t="s">
        <v>34</v>
      </c>
      <c r="C16" s="9">
        <v>0</v>
      </c>
      <c r="D16" s="9">
        <v>0</v>
      </c>
      <c r="E16" s="10">
        <f t="shared" si="0"/>
        <v>0</v>
      </c>
      <c r="F16" s="9">
        <v>0</v>
      </c>
      <c r="G16" s="9">
        <v>0</v>
      </c>
      <c r="H16" s="10">
        <f t="shared" si="1"/>
        <v>0</v>
      </c>
      <c r="I16" s="9">
        <v>10000</v>
      </c>
      <c r="J16" s="9">
        <v>9000</v>
      </c>
      <c r="K16" s="10">
        <f t="shared" si="2"/>
        <v>-1000</v>
      </c>
      <c r="L16" s="9">
        <v>0</v>
      </c>
      <c r="M16" s="9">
        <v>0</v>
      </c>
      <c r="N16" s="10">
        <f t="shared" si="3"/>
        <v>0</v>
      </c>
      <c r="O16" s="9">
        <v>0</v>
      </c>
      <c r="P16" s="9">
        <v>0</v>
      </c>
      <c r="Q16" s="10">
        <f t="shared" si="4"/>
        <v>0</v>
      </c>
      <c r="R16" s="9">
        <v>0</v>
      </c>
      <c r="S16" s="9">
        <v>0</v>
      </c>
      <c r="T16" s="10">
        <f t="shared" si="5"/>
        <v>0</v>
      </c>
      <c r="U16" s="9">
        <v>0</v>
      </c>
      <c r="V16" s="9">
        <v>0</v>
      </c>
      <c r="W16" s="10">
        <f t="shared" si="6"/>
        <v>0</v>
      </c>
      <c r="X16" s="9">
        <v>0</v>
      </c>
      <c r="Y16" s="9">
        <v>0</v>
      </c>
      <c r="Z16" s="10">
        <f t="shared" si="7"/>
        <v>0</v>
      </c>
      <c r="AA16" s="9">
        <v>0</v>
      </c>
      <c r="AB16" s="9">
        <v>0</v>
      </c>
      <c r="AC16" s="10">
        <f t="shared" si="8"/>
        <v>0</v>
      </c>
      <c r="AD16" s="9">
        <v>0</v>
      </c>
      <c r="AE16" s="9">
        <v>0</v>
      </c>
      <c r="AF16" s="10">
        <f t="shared" si="9"/>
        <v>0</v>
      </c>
      <c r="AG16" s="9">
        <v>0</v>
      </c>
      <c r="AH16" s="9">
        <v>0</v>
      </c>
      <c r="AI16" s="10">
        <f t="shared" si="10"/>
        <v>0</v>
      </c>
      <c r="AJ16" s="9">
        <v>0</v>
      </c>
      <c r="AK16" s="9">
        <v>0</v>
      </c>
      <c r="AL16" s="10">
        <f t="shared" si="11"/>
        <v>0</v>
      </c>
      <c r="AM16" s="11">
        <f t="shared" si="12"/>
        <v>10000</v>
      </c>
      <c r="AN16" s="11">
        <f t="shared" si="12"/>
        <v>9000</v>
      </c>
      <c r="AO16" s="11">
        <f t="shared" si="13"/>
        <v>-1000</v>
      </c>
    </row>
    <row r="17" spans="1:41" x14ac:dyDescent="0.25">
      <c r="A17" s="8" t="s">
        <v>38</v>
      </c>
      <c r="B17" s="8" t="s">
        <v>34</v>
      </c>
      <c r="C17" s="9">
        <v>0</v>
      </c>
      <c r="D17" s="9">
        <v>0</v>
      </c>
      <c r="E17" s="10">
        <f t="shared" si="0"/>
        <v>0</v>
      </c>
      <c r="F17" s="9">
        <v>0</v>
      </c>
      <c r="G17" s="9">
        <v>0</v>
      </c>
      <c r="H17" s="10">
        <f t="shared" si="1"/>
        <v>0</v>
      </c>
      <c r="I17" s="9">
        <v>0</v>
      </c>
      <c r="J17" s="9">
        <v>0</v>
      </c>
      <c r="K17" s="10">
        <f t="shared" si="2"/>
        <v>0</v>
      </c>
      <c r="L17" s="9">
        <v>0</v>
      </c>
      <c r="M17" s="9">
        <v>0</v>
      </c>
      <c r="N17" s="10">
        <f t="shared" si="3"/>
        <v>0</v>
      </c>
      <c r="O17" s="9">
        <v>0</v>
      </c>
      <c r="P17" s="9">
        <v>0</v>
      </c>
      <c r="Q17" s="10">
        <f t="shared" si="4"/>
        <v>0</v>
      </c>
      <c r="R17" s="9">
        <v>3000</v>
      </c>
      <c r="S17" s="9">
        <v>2800</v>
      </c>
      <c r="T17" s="10">
        <f t="shared" si="5"/>
        <v>-200</v>
      </c>
      <c r="U17" s="9">
        <v>0</v>
      </c>
      <c r="V17" s="9">
        <v>0</v>
      </c>
      <c r="W17" s="10">
        <f t="shared" si="6"/>
        <v>0</v>
      </c>
      <c r="X17" s="9">
        <v>0</v>
      </c>
      <c r="Y17" s="9">
        <v>0</v>
      </c>
      <c r="Z17" s="10">
        <f t="shared" si="7"/>
        <v>0</v>
      </c>
      <c r="AA17" s="9">
        <v>0</v>
      </c>
      <c r="AB17" s="9">
        <v>0</v>
      </c>
      <c r="AC17" s="10">
        <f t="shared" si="8"/>
        <v>0</v>
      </c>
      <c r="AD17" s="9">
        <v>0</v>
      </c>
      <c r="AE17" s="9">
        <v>0</v>
      </c>
      <c r="AF17" s="10">
        <f t="shared" si="9"/>
        <v>0</v>
      </c>
      <c r="AG17" s="9">
        <v>0</v>
      </c>
      <c r="AH17" s="9">
        <v>0</v>
      </c>
      <c r="AI17" s="10">
        <f t="shared" si="10"/>
        <v>0</v>
      </c>
      <c r="AJ17" s="9">
        <v>0</v>
      </c>
      <c r="AK17" s="9">
        <v>0</v>
      </c>
      <c r="AL17" s="10">
        <f t="shared" si="11"/>
        <v>0</v>
      </c>
      <c r="AM17" s="11">
        <f t="shared" si="12"/>
        <v>3000</v>
      </c>
      <c r="AN17" s="11">
        <f t="shared" si="12"/>
        <v>2800</v>
      </c>
      <c r="AO17" s="11">
        <f t="shared" si="13"/>
        <v>-200</v>
      </c>
    </row>
    <row r="18" spans="1:41" x14ac:dyDescent="0.25">
      <c r="A18" s="8" t="s">
        <v>39</v>
      </c>
      <c r="B18" s="8" t="s">
        <v>34</v>
      </c>
      <c r="C18" s="9">
        <v>600</v>
      </c>
      <c r="D18" s="9">
        <v>500</v>
      </c>
      <c r="E18" s="10">
        <f t="shared" si="0"/>
        <v>-100</v>
      </c>
      <c r="F18" s="9">
        <v>500</v>
      </c>
      <c r="G18" s="9">
        <v>650</v>
      </c>
      <c r="H18" s="10">
        <f t="shared" si="1"/>
        <v>150</v>
      </c>
      <c r="I18" s="9">
        <v>600</v>
      </c>
      <c r="J18" s="9">
        <v>550</v>
      </c>
      <c r="K18" s="10">
        <f t="shared" si="2"/>
        <v>-50</v>
      </c>
      <c r="L18" s="9">
        <v>500</v>
      </c>
      <c r="M18" s="9">
        <v>600</v>
      </c>
      <c r="N18" s="10">
        <f t="shared" si="3"/>
        <v>100</v>
      </c>
      <c r="O18" s="9">
        <v>700</v>
      </c>
      <c r="P18" s="9">
        <v>700</v>
      </c>
      <c r="Q18" s="10">
        <f t="shared" si="4"/>
        <v>0</v>
      </c>
      <c r="R18" s="9">
        <v>600</v>
      </c>
      <c r="S18" s="9">
        <v>600</v>
      </c>
      <c r="T18" s="10">
        <f t="shared" si="5"/>
        <v>0</v>
      </c>
      <c r="U18" s="9">
        <v>600</v>
      </c>
      <c r="V18" s="9">
        <v>550</v>
      </c>
      <c r="W18" s="10">
        <f t="shared" si="6"/>
        <v>-50</v>
      </c>
      <c r="X18" s="9">
        <v>700</v>
      </c>
      <c r="Y18" s="9">
        <v>750</v>
      </c>
      <c r="Z18" s="10">
        <f t="shared" si="7"/>
        <v>50</v>
      </c>
      <c r="AA18" s="9">
        <v>600</v>
      </c>
      <c r="AB18" s="9">
        <v>650</v>
      </c>
      <c r="AC18" s="10">
        <f t="shared" si="8"/>
        <v>50</v>
      </c>
      <c r="AD18" s="9">
        <v>700</v>
      </c>
      <c r="AE18" s="9">
        <v>650</v>
      </c>
      <c r="AF18" s="10">
        <f t="shared" si="9"/>
        <v>-50</v>
      </c>
      <c r="AG18" s="9">
        <v>800</v>
      </c>
      <c r="AH18" s="9">
        <v>850</v>
      </c>
      <c r="AI18" s="10">
        <f t="shared" si="10"/>
        <v>50</v>
      </c>
      <c r="AJ18" s="9">
        <v>900</v>
      </c>
      <c r="AK18" s="9">
        <v>950</v>
      </c>
      <c r="AL18" s="10">
        <f t="shared" si="11"/>
        <v>50</v>
      </c>
      <c r="AM18" s="11">
        <f t="shared" si="12"/>
        <v>7800</v>
      </c>
      <c r="AN18" s="11">
        <f t="shared" si="12"/>
        <v>8000</v>
      </c>
      <c r="AO18" s="11">
        <f t="shared" si="13"/>
        <v>200</v>
      </c>
    </row>
    <row r="19" spans="1:41" x14ac:dyDescent="0.25">
      <c r="A19" s="12" t="s">
        <v>40</v>
      </c>
      <c r="B19" s="12" t="s">
        <v>41</v>
      </c>
      <c r="C19" s="13">
        <f>SUM(C13:C18)</f>
        <v>25600</v>
      </c>
      <c r="D19" s="13">
        <f>SUM(D13:D18)</f>
        <v>25000</v>
      </c>
      <c r="E19" s="13">
        <f t="shared" si="0"/>
        <v>-600</v>
      </c>
      <c r="F19" s="13">
        <f>SUM(F13:F18)</f>
        <v>25800</v>
      </c>
      <c r="G19" s="13">
        <f>SUM(G13:G18)</f>
        <v>26450</v>
      </c>
      <c r="H19" s="13">
        <f t="shared" si="1"/>
        <v>650</v>
      </c>
      <c r="I19" s="13">
        <f>SUM(I13:I18)</f>
        <v>36800</v>
      </c>
      <c r="J19" s="13">
        <f>SUM(J13:J18)</f>
        <v>35350</v>
      </c>
      <c r="K19" s="13">
        <f t="shared" si="2"/>
        <v>-1450</v>
      </c>
      <c r="L19" s="13">
        <f>SUM(L13:L18)</f>
        <v>27100</v>
      </c>
      <c r="M19" s="13">
        <f>SUM(M13:M18)</f>
        <v>27750</v>
      </c>
      <c r="N19" s="13">
        <f t="shared" si="3"/>
        <v>650</v>
      </c>
      <c r="O19" s="13">
        <f>SUM(O13:O18)</f>
        <v>28500</v>
      </c>
      <c r="P19" s="13">
        <f>SUM(P13:P18)</f>
        <v>28400</v>
      </c>
      <c r="Q19" s="13">
        <f t="shared" si="4"/>
        <v>-100</v>
      </c>
      <c r="R19" s="13">
        <f>SUM(R13:R18)</f>
        <v>32000</v>
      </c>
      <c r="S19" s="13">
        <f>SUM(S13:S18)</f>
        <v>32000</v>
      </c>
      <c r="T19" s="13">
        <f t="shared" si="5"/>
        <v>0</v>
      </c>
      <c r="U19" s="13">
        <f>SUM(U13:U18)</f>
        <v>29700</v>
      </c>
      <c r="V19" s="13">
        <f>SUM(V13:V18)</f>
        <v>30150</v>
      </c>
      <c r="W19" s="13">
        <f t="shared" si="6"/>
        <v>450</v>
      </c>
      <c r="X19" s="13">
        <f>SUM(X13:X18)</f>
        <v>30200</v>
      </c>
      <c r="Y19" s="13">
        <f>SUM(Y13:Y18)</f>
        <v>30350</v>
      </c>
      <c r="Z19" s="13">
        <f t="shared" si="7"/>
        <v>150</v>
      </c>
      <c r="AA19" s="13">
        <f>SUM(AA13:AA18)</f>
        <v>30800</v>
      </c>
      <c r="AB19" s="13">
        <f>SUM(AB13:AB18)</f>
        <v>31350</v>
      </c>
      <c r="AC19" s="13">
        <f t="shared" si="8"/>
        <v>550</v>
      </c>
      <c r="AD19" s="13">
        <f>SUM(AD13:AD18)</f>
        <v>31500</v>
      </c>
      <c r="AE19" s="13">
        <f>SUM(AE13:AE18)</f>
        <v>31650</v>
      </c>
      <c r="AF19" s="13">
        <f t="shared" si="9"/>
        <v>150</v>
      </c>
      <c r="AG19" s="13">
        <f>SUM(AG13:AG18)</f>
        <v>32700</v>
      </c>
      <c r="AH19" s="13">
        <f>SUM(AH13:AH18)</f>
        <v>32750</v>
      </c>
      <c r="AI19" s="13">
        <f t="shared" si="10"/>
        <v>50</v>
      </c>
      <c r="AJ19" s="13">
        <f>SUM(AJ13:AJ18)</f>
        <v>34000</v>
      </c>
      <c r="AK19" s="13">
        <f>SUM(AK13:AK18)</f>
        <v>34750</v>
      </c>
      <c r="AL19" s="13">
        <f t="shared" si="11"/>
        <v>750</v>
      </c>
      <c r="AM19" s="13">
        <f t="shared" si="12"/>
        <v>364700</v>
      </c>
      <c r="AN19" s="13">
        <f t="shared" si="12"/>
        <v>365950</v>
      </c>
      <c r="AO19" s="13">
        <f t="shared" si="13"/>
        <v>1250</v>
      </c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11"/>
      <c r="AN20" s="11"/>
      <c r="AO20" s="11"/>
    </row>
    <row r="21" spans="1:41" ht="21.95" customHeight="1" x14ac:dyDescent="0.25">
      <c r="A21" s="37" t="s">
        <v>42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8"/>
      <c r="AN21" s="38"/>
      <c r="AO21" s="38"/>
    </row>
    <row r="22" spans="1:41" x14ac:dyDescent="0.25">
      <c r="A22" s="8" t="s">
        <v>43</v>
      </c>
      <c r="B22" s="8" t="s">
        <v>44</v>
      </c>
      <c r="C22" s="9">
        <v>6500</v>
      </c>
      <c r="D22" s="9">
        <v>6400</v>
      </c>
      <c r="E22" s="10">
        <f t="shared" ref="E22:E30" si="14">D22-C22</f>
        <v>-100</v>
      </c>
      <c r="F22" s="9">
        <v>6700</v>
      </c>
      <c r="G22" s="9">
        <v>6800</v>
      </c>
      <c r="H22" s="10">
        <f t="shared" ref="H22:H30" si="15">G22-F22</f>
        <v>100</v>
      </c>
      <c r="I22" s="9">
        <v>6900</v>
      </c>
      <c r="J22" s="9">
        <v>7100</v>
      </c>
      <c r="K22" s="10">
        <f t="shared" ref="K22:K30" si="16">J22-I22</f>
        <v>200</v>
      </c>
      <c r="L22" s="9">
        <v>7000</v>
      </c>
      <c r="M22" s="9">
        <v>6900</v>
      </c>
      <c r="N22" s="10">
        <f t="shared" ref="N22:N30" si="17">M22-L22</f>
        <v>-100</v>
      </c>
      <c r="O22" s="9">
        <v>7300</v>
      </c>
      <c r="P22" s="9">
        <v>7400</v>
      </c>
      <c r="Q22" s="10">
        <f t="shared" ref="Q22:Q30" si="18">P22-O22</f>
        <v>100</v>
      </c>
      <c r="R22" s="9">
        <v>7500</v>
      </c>
      <c r="S22" s="9">
        <v>7600</v>
      </c>
      <c r="T22" s="10">
        <f t="shared" ref="T22:T30" si="19">S22-R22</f>
        <v>100</v>
      </c>
      <c r="U22" s="9">
        <v>7600</v>
      </c>
      <c r="V22" s="9">
        <v>7500</v>
      </c>
      <c r="W22" s="10">
        <f t="shared" ref="W22:W30" si="20">V22-U22</f>
        <v>-100</v>
      </c>
      <c r="X22" s="9">
        <v>7800</v>
      </c>
      <c r="Y22" s="9">
        <v>7900</v>
      </c>
      <c r="Z22" s="10">
        <f t="shared" ref="Z22:Z30" si="21">Y22-X22</f>
        <v>100</v>
      </c>
      <c r="AA22" s="9">
        <v>7900</v>
      </c>
      <c r="AB22" s="9">
        <v>8050</v>
      </c>
      <c r="AC22" s="10">
        <f t="shared" ref="AC22:AC30" si="22">AB22-AA22</f>
        <v>150</v>
      </c>
      <c r="AD22" s="9">
        <v>8100</v>
      </c>
      <c r="AE22" s="9">
        <v>8200</v>
      </c>
      <c r="AF22" s="10">
        <f t="shared" ref="AF22:AF30" si="23">AE22-AD22</f>
        <v>100</v>
      </c>
      <c r="AG22" s="9">
        <v>8400</v>
      </c>
      <c r="AH22" s="9">
        <v>8300</v>
      </c>
      <c r="AI22" s="10">
        <f t="shared" ref="AI22:AI30" si="24">AH22-AG22</f>
        <v>-100</v>
      </c>
      <c r="AJ22" s="9">
        <v>8700</v>
      </c>
      <c r="AK22" s="9">
        <v>8900</v>
      </c>
      <c r="AL22" s="10">
        <f t="shared" ref="AL22:AL30" si="25">AK22-AJ22</f>
        <v>200</v>
      </c>
      <c r="AM22" s="11">
        <f t="shared" ref="AM22:AM30" si="26">SUM(C22,F22,I22,L22,O22,R22,U22,X22,AA22,AD22,AG22,AJ22)</f>
        <v>90400</v>
      </c>
      <c r="AN22" s="11">
        <f t="shared" ref="AN22:AN30" si="27">SUM(D22,G22,J22,M22,P22,S22,V22,Y22,AB22,AE22,AH22,AK22)</f>
        <v>91050</v>
      </c>
      <c r="AO22" s="11">
        <f t="shared" ref="AO22:AO30" si="28">AN22-AM22</f>
        <v>650</v>
      </c>
    </row>
    <row r="23" spans="1:41" x14ac:dyDescent="0.25">
      <c r="A23" s="8" t="s">
        <v>45</v>
      </c>
      <c r="B23" s="8" t="s">
        <v>44</v>
      </c>
      <c r="C23" s="9">
        <v>7200</v>
      </c>
      <c r="D23" s="9">
        <v>7200</v>
      </c>
      <c r="E23" s="10">
        <f t="shared" si="14"/>
        <v>0</v>
      </c>
      <c r="F23" s="9">
        <v>7200</v>
      </c>
      <c r="G23" s="9">
        <v>7200</v>
      </c>
      <c r="H23" s="10">
        <f t="shared" si="15"/>
        <v>0</v>
      </c>
      <c r="I23" s="9">
        <v>7200</v>
      </c>
      <c r="J23" s="9">
        <v>7200</v>
      </c>
      <c r="K23" s="10">
        <f t="shared" si="16"/>
        <v>0</v>
      </c>
      <c r="L23" s="9">
        <v>7200</v>
      </c>
      <c r="M23" s="9">
        <v>7350</v>
      </c>
      <c r="N23" s="10">
        <f t="shared" si="17"/>
        <v>150</v>
      </c>
      <c r="O23" s="9">
        <v>7200</v>
      </c>
      <c r="P23" s="9">
        <v>7350</v>
      </c>
      <c r="Q23" s="10">
        <f t="shared" si="18"/>
        <v>150</v>
      </c>
      <c r="R23" s="9">
        <v>7200</v>
      </c>
      <c r="S23" s="9">
        <v>7350</v>
      </c>
      <c r="T23" s="10">
        <f t="shared" si="19"/>
        <v>150</v>
      </c>
      <c r="U23" s="9">
        <v>7200</v>
      </c>
      <c r="V23" s="9">
        <v>7500</v>
      </c>
      <c r="W23" s="10">
        <f t="shared" si="20"/>
        <v>300</v>
      </c>
      <c r="X23" s="9">
        <v>7200</v>
      </c>
      <c r="Y23" s="9">
        <v>7500</v>
      </c>
      <c r="Z23" s="10">
        <f t="shared" si="21"/>
        <v>300</v>
      </c>
      <c r="AA23" s="9">
        <v>7200</v>
      </c>
      <c r="AB23" s="9">
        <v>7500</v>
      </c>
      <c r="AC23" s="10">
        <f t="shared" si="22"/>
        <v>300</v>
      </c>
      <c r="AD23" s="9">
        <v>7200</v>
      </c>
      <c r="AE23" s="9">
        <v>7500</v>
      </c>
      <c r="AF23" s="10">
        <f t="shared" si="23"/>
        <v>300</v>
      </c>
      <c r="AG23" s="9">
        <v>7200</v>
      </c>
      <c r="AH23" s="9">
        <v>7600</v>
      </c>
      <c r="AI23" s="10">
        <f t="shared" si="24"/>
        <v>400</v>
      </c>
      <c r="AJ23" s="9">
        <v>7200</v>
      </c>
      <c r="AK23" s="9">
        <v>7600</v>
      </c>
      <c r="AL23" s="10">
        <f t="shared" si="25"/>
        <v>400</v>
      </c>
      <c r="AM23" s="11">
        <f t="shared" si="26"/>
        <v>86400</v>
      </c>
      <c r="AN23" s="11">
        <f t="shared" si="27"/>
        <v>88850</v>
      </c>
      <c r="AO23" s="11">
        <f t="shared" si="28"/>
        <v>2450</v>
      </c>
    </row>
    <row r="24" spans="1:41" x14ac:dyDescent="0.25">
      <c r="A24" s="8" t="s">
        <v>46</v>
      </c>
      <c r="B24" s="8" t="s">
        <v>44</v>
      </c>
      <c r="C24" s="9">
        <v>2800</v>
      </c>
      <c r="D24" s="9">
        <v>2800</v>
      </c>
      <c r="E24" s="10">
        <f t="shared" si="14"/>
        <v>0</v>
      </c>
      <c r="F24" s="9">
        <v>2800</v>
      </c>
      <c r="G24" s="9">
        <v>2800</v>
      </c>
      <c r="H24" s="10">
        <f t="shared" si="15"/>
        <v>0</v>
      </c>
      <c r="I24" s="9">
        <v>2800</v>
      </c>
      <c r="J24" s="9">
        <v>2800</v>
      </c>
      <c r="K24" s="10">
        <f t="shared" si="16"/>
        <v>0</v>
      </c>
      <c r="L24" s="9">
        <v>2800</v>
      </c>
      <c r="M24" s="9">
        <v>2800</v>
      </c>
      <c r="N24" s="10">
        <f t="shared" si="17"/>
        <v>0</v>
      </c>
      <c r="O24" s="9">
        <v>2800</v>
      </c>
      <c r="P24" s="9">
        <v>2800</v>
      </c>
      <c r="Q24" s="10">
        <f t="shared" si="18"/>
        <v>0</v>
      </c>
      <c r="R24" s="9">
        <v>2800</v>
      </c>
      <c r="S24" s="9">
        <v>2800</v>
      </c>
      <c r="T24" s="10">
        <f t="shared" si="19"/>
        <v>0</v>
      </c>
      <c r="U24" s="9">
        <v>2800</v>
      </c>
      <c r="V24" s="9">
        <v>2800</v>
      </c>
      <c r="W24" s="10">
        <f t="shared" si="20"/>
        <v>0</v>
      </c>
      <c r="X24" s="9">
        <v>2800</v>
      </c>
      <c r="Y24" s="9">
        <v>2800</v>
      </c>
      <c r="Z24" s="10">
        <f t="shared" si="21"/>
        <v>0</v>
      </c>
      <c r="AA24" s="9">
        <v>2800</v>
      </c>
      <c r="AB24" s="9">
        <v>2800</v>
      </c>
      <c r="AC24" s="10">
        <f t="shared" si="22"/>
        <v>0</v>
      </c>
      <c r="AD24" s="9">
        <v>2800</v>
      </c>
      <c r="AE24" s="9">
        <v>2800</v>
      </c>
      <c r="AF24" s="10">
        <f t="shared" si="23"/>
        <v>0</v>
      </c>
      <c r="AG24" s="9">
        <v>2800</v>
      </c>
      <c r="AH24" s="9">
        <v>2800</v>
      </c>
      <c r="AI24" s="10">
        <f t="shared" si="24"/>
        <v>0</v>
      </c>
      <c r="AJ24" s="9">
        <v>2800</v>
      </c>
      <c r="AK24" s="9">
        <v>2800</v>
      </c>
      <c r="AL24" s="10">
        <f t="shared" si="25"/>
        <v>0</v>
      </c>
      <c r="AM24" s="11">
        <f t="shared" si="26"/>
        <v>33600</v>
      </c>
      <c r="AN24" s="11">
        <f t="shared" si="27"/>
        <v>33600</v>
      </c>
      <c r="AO24" s="11">
        <f t="shared" si="28"/>
        <v>0</v>
      </c>
    </row>
    <row r="25" spans="1:41" x14ac:dyDescent="0.25">
      <c r="A25" s="8" t="s">
        <v>47</v>
      </c>
      <c r="B25" s="8" t="s">
        <v>44</v>
      </c>
      <c r="C25" s="9">
        <v>1200</v>
      </c>
      <c r="D25" s="9">
        <v>1000</v>
      </c>
      <c r="E25" s="10">
        <f t="shared" si="14"/>
        <v>-200</v>
      </c>
      <c r="F25" s="9">
        <v>1200</v>
      </c>
      <c r="G25" s="9">
        <v>1350</v>
      </c>
      <c r="H25" s="10">
        <f t="shared" si="15"/>
        <v>150</v>
      </c>
      <c r="I25" s="9">
        <v>1500</v>
      </c>
      <c r="J25" s="9">
        <v>1400</v>
      </c>
      <c r="K25" s="10">
        <f t="shared" si="16"/>
        <v>-100</v>
      </c>
      <c r="L25" s="9">
        <v>1300</v>
      </c>
      <c r="M25" s="9">
        <v>1200</v>
      </c>
      <c r="N25" s="10">
        <f t="shared" si="17"/>
        <v>-100</v>
      </c>
      <c r="O25" s="9">
        <v>1400</v>
      </c>
      <c r="P25" s="9">
        <v>1500</v>
      </c>
      <c r="Q25" s="10">
        <f t="shared" si="18"/>
        <v>100</v>
      </c>
      <c r="R25" s="9">
        <v>1600</v>
      </c>
      <c r="S25" s="9">
        <v>1650</v>
      </c>
      <c r="T25" s="10">
        <f t="shared" si="19"/>
        <v>50</v>
      </c>
      <c r="U25" s="9">
        <v>1500</v>
      </c>
      <c r="V25" s="9">
        <v>1550</v>
      </c>
      <c r="W25" s="10">
        <f t="shared" si="20"/>
        <v>50</v>
      </c>
      <c r="X25" s="9">
        <v>1600</v>
      </c>
      <c r="Y25" s="9">
        <v>1700</v>
      </c>
      <c r="Z25" s="10">
        <f t="shared" si="21"/>
        <v>100</v>
      </c>
      <c r="AA25" s="9">
        <v>1700</v>
      </c>
      <c r="AB25" s="9">
        <v>1600</v>
      </c>
      <c r="AC25" s="10">
        <f t="shared" si="22"/>
        <v>-100</v>
      </c>
      <c r="AD25" s="9">
        <v>1800</v>
      </c>
      <c r="AE25" s="9">
        <v>1900</v>
      </c>
      <c r="AF25" s="10">
        <f t="shared" si="23"/>
        <v>100</v>
      </c>
      <c r="AG25" s="9">
        <v>2000</v>
      </c>
      <c r="AH25" s="9">
        <v>2100</v>
      </c>
      <c r="AI25" s="10">
        <f t="shared" si="24"/>
        <v>100</v>
      </c>
      <c r="AJ25" s="9">
        <v>2200</v>
      </c>
      <c r="AK25" s="9">
        <v>2300</v>
      </c>
      <c r="AL25" s="10">
        <f t="shared" si="25"/>
        <v>100</v>
      </c>
      <c r="AM25" s="11">
        <f t="shared" si="26"/>
        <v>19000</v>
      </c>
      <c r="AN25" s="11">
        <f t="shared" si="27"/>
        <v>19250</v>
      </c>
      <c r="AO25" s="11">
        <f t="shared" si="28"/>
        <v>250</v>
      </c>
    </row>
    <row r="26" spans="1:41" x14ac:dyDescent="0.25">
      <c r="A26" s="8" t="s">
        <v>48</v>
      </c>
      <c r="B26" s="8" t="s">
        <v>44</v>
      </c>
      <c r="C26" s="9">
        <v>450</v>
      </c>
      <c r="D26" s="9">
        <v>450</v>
      </c>
      <c r="E26" s="10">
        <f t="shared" si="14"/>
        <v>0</v>
      </c>
      <c r="F26" s="9">
        <v>450</v>
      </c>
      <c r="G26" s="9">
        <v>450</v>
      </c>
      <c r="H26" s="10">
        <f t="shared" si="15"/>
        <v>0</v>
      </c>
      <c r="I26" s="9">
        <v>450</v>
      </c>
      <c r="J26" s="9">
        <v>450</v>
      </c>
      <c r="K26" s="10">
        <f t="shared" si="16"/>
        <v>0</v>
      </c>
      <c r="L26" s="9">
        <v>450</v>
      </c>
      <c r="M26" s="9">
        <v>450</v>
      </c>
      <c r="N26" s="10">
        <f t="shared" si="17"/>
        <v>0</v>
      </c>
      <c r="O26" s="9">
        <v>450</v>
      </c>
      <c r="P26" s="9">
        <v>450</v>
      </c>
      <c r="Q26" s="10">
        <f t="shared" si="18"/>
        <v>0</v>
      </c>
      <c r="R26" s="9">
        <v>450</v>
      </c>
      <c r="S26" s="9">
        <v>450</v>
      </c>
      <c r="T26" s="10">
        <f t="shared" si="19"/>
        <v>0</v>
      </c>
      <c r="U26" s="9">
        <v>450</v>
      </c>
      <c r="V26" s="9">
        <v>450</v>
      </c>
      <c r="W26" s="10">
        <f t="shared" si="20"/>
        <v>0</v>
      </c>
      <c r="X26" s="9">
        <v>450</v>
      </c>
      <c r="Y26" s="9">
        <v>450</v>
      </c>
      <c r="Z26" s="10">
        <f t="shared" si="21"/>
        <v>0</v>
      </c>
      <c r="AA26" s="9">
        <v>450</v>
      </c>
      <c r="AB26" s="9">
        <v>450</v>
      </c>
      <c r="AC26" s="10">
        <f t="shared" si="22"/>
        <v>0</v>
      </c>
      <c r="AD26" s="9">
        <v>450</v>
      </c>
      <c r="AE26" s="9">
        <v>450</v>
      </c>
      <c r="AF26" s="10">
        <f t="shared" si="23"/>
        <v>0</v>
      </c>
      <c r="AG26" s="9">
        <v>450</v>
      </c>
      <c r="AH26" s="9">
        <v>450</v>
      </c>
      <c r="AI26" s="10">
        <f t="shared" si="24"/>
        <v>0</v>
      </c>
      <c r="AJ26" s="9">
        <v>450</v>
      </c>
      <c r="AK26" s="9">
        <v>450</v>
      </c>
      <c r="AL26" s="10">
        <f t="shared" si="25"/>
        <v>0</v>
      </c>
      <c r="AM26" s="11">
        <f t="shared" si="26"/>
        <v>5400</v>
      </c>
      <c r="AN26" s="11">
        <f t="shared" si="27"/>
        <v>5400</v>
      </c>
      <c r="AO26" s="11">
        <f t="shared" si="28"/>
        <v>0</v>
      </c>
    </row>
    <row r="27" spans="1:41" x14ac:dyDescent="0.25">
      <c r="A27" s="8" t="s">
        <v>49</v>
      </c>
      <c r="B27" s="8" t="s">
        <v>44</v>
      </c>
      <c r="C27" s="9">
        <v>900</v>
      </c>
      <c r="D27" s="9">
        <v>900</v>
      </c>
      <c r="E27" s="10">
        <f t="shared" si="14"/>
        <v>0</v>
      </c>
      <c r="F27" s="9">
        <v>900</v>
      </c>
      <c r="G27" s="9">
        <v>950</v>
      </c>
      <c r="H27" s="10">
        <f t="shared" si="15"/>
        <v>50</v>
      </c>
      <c r="I27" s="9">
        <v>1200</v>
      </c>
      <c r="J27" s="9">
        <v>1150</v>
      </c>
      <c r="K27" s="10">
        <f t="shared" si="16"/>
        <v>-50</v>
      </c>
      <c r="L27" s="9">
        <v>900</v>
      </c>
      <c r="M27" s="9">
        <v>900</v>
      </c>
      <c r="N27" s="10">
        <f t="shared" si="17"/>
        <v>0</v>
      </c>
      <c r="O27" s="9">
        <v>900</v>
      </c>
      <c r="P27" s="9">
        <v>950</v>
      </c>
      <c r="Q27" s="10">
        <f t="shared" si="18"/>
        <v>50</v>
      </c>
      <c r="R27" s="9">
        <v>1500</v>
      </c>
      <c r="S27" s="9">
        <v>1450</v>
      </c>
      <c r="T27" s="10">
        <f t="shared" si="19"/>
        <v>-50</v>
      </c>
      <c r="U27" s="9">
        <v>900</v>
      </c>
      <c r="V27" s="9">
        <v>900</v>
      </c>
      <c r="W27" s="10">
        <f t="shared" si="20"/>
        <v>0</v>
      </c>
      <c r="X27" s="9">
        <v>900</v>
      </c>
      <c r="Y27" s="9">
        <v>950</v>
      </c>
      <c r="Z27" s="10">
        <f t="shared" si="21"/>
        <v>50</v>
      </c>
      <c r="AA27" s="9">
        <v>1300</v>
      </c>
      <c r="AB27" s="9">
        <v>1350</v>
      </c>
      <c r="AC27" s="10">
        <f t="shared" si="22"/>
        <v>50</v>
      </c>
      <c r="AD27" s="9">
        <v>900</v>
      </c>
      <c r="AE27" s="9">
        <v>900</v>
      </c>
      <c r="AF27" s="10">
        <f t="shared" si="23"/>
        <v>0</v>
      </c>
      <c r="AG27" s="9">
        <v>900</v>
      </c>
      <c r="AH27" s="9">
        <v>950</v>
      </c>
      <c r="AI27" s="10">
        <f t="shared" si="24"/>
        <v>50</v>
      </c>
      <c r="AJ27" s="9">
        <v>1600</v>
      </c>
      <c r="AK27" s="9">
        <v>1600</v>
      </c>
      <c r="AL27" s="10">
        <f t="shared" si="25"/>
        <v>0</v>
      </c>
      <c r="AM27" s="11">
        <f t="shared" si="26"/>
        <v>12800</v>
      </c>
      <c r="AN27" s="11">
        <f t="shared" si="27"/>
        <v>12950</v>
      </c>
      <c r="AO27" s="11">
        <f t="shared" si="28"/>
        <v>150</v>
      </c>
    </row>
    <row r="28" spans="1:41" x14ac:dyDescent="0.25">
      <c r="A28" s="8" t="s">
        <v>50</v>
      </c>
      <c r="B28" s="8" t="s">
        <v>44</v>
      </c>
      <c r="C28" s="9">
        <v>1100</v>
      </c>
      <c r="D28" s="9">
        <v>1100</v>
      </c>
      <c r="E28" s="10">
        <f t="shared" si="14"/>
        <v>0</v>
      </c>
      <c r="F28" s="9">
        <v>1100</v>
      </c>
      <c r="G28" s="9">
        <v>1100</v>
      </c>
      <c r="H28" s="10">
        <f t="shared" si="15"/>
        <v>0</v>
      </c>
      <c r="I28" s="9">
        <v>1100</v>
      </c>
      <c r="J28" s="9">
        <v>1100</v>
      </c>
      <c r="K28" s="10">
        <f t="shared" si="16"/>
        <v>0</v>
      </c>
      <c r="L28" s="9">
        <v>1100</v>
      </c>
      <c r="M28" s="9">
        <v>1100</v>
      </c>
      <c r="N28" s="10">
        <f t="shared" si="17"/>
        <v>0</v>
      </c>
      <c r="O28" s="9">
        <v>1100</v>
      </c>
      <c r="P28" s="9">
        <v>1100</v>
      </c>
      <c r="Q28" s="10">
        <f t="shared" si="18"/>
        <v>0</v>
      </c>
      <c r="R28" s="9">
        <v>1100</v>
      </c>
      <c r="S28" s="9">
        <v>1100</v>
      </c>
      <c r="T28" s="10">
        <f t="shared" si="19"/>
        <v>0</v>
      </c>
      <c r="U28" s="9">
        <v>1100</v>
      </c>
      <c r="V28" s="9">
        <v>1100</v>
      </c>
      <c r="W28" s="10">
        <f t="shared" si="20"/>
        <v>0</v>
      </c>
      <c r="X28" s="9">
        <v>1100</v>
      </c>
      <c r="Y28" s="9">
        <v>1100</v>
      </c>
      <c r="Z28" s="10">
        <f t="shared" si="21"/>
        <v>0</v>
      </c>
      <c r="AA28" s="9">
        <v>1100</v>
      </c>
      <c r="AB28" s="9">
        <v>1100</v>
      </c>
      <c r="AC28" s="10">
        <f t="shared" si="22"/>
        <v>0</v>
      </c>
      <c r="AD28" s="9">
        <v>1100</v>
      </c>
      <c r="AE28" s="9">
        <v>1100</v>
      </c>
      <c r="AF28" s="10">
        <f t="shared" si="23"/>
        <v>0</v>
      </c>
      <c r="AG28" s="9">
        <v>1100</v>
      </c>
      <c r="AH28" s="9">
        <v>1100</v>
      </c>
      <c r="AI28" s="10">
        <f t="shared" si="24"/>
        <v>0</v>
      </c>
      <c r="AJ28" s="9">
        <v>1100</v>
      </c>
      <c r="AK28" s="9">
        <v>1100</v>
      </c>
      <c r="AL28" s="10">
        <f t="shared" si="25"/>
        <v>0</v>
      </c>
      <c r="AM28" s="11">
        <f t="shared" si="26"/>
        <v>13200</v>
      </c>
      <c r="AN28" s="11">
        <f t="shared" si="27"/>
        <v>13200</v>
      </c>
      <c r="AO28" s="11">
        <f t="shared" si="28"/>
        <v>0</v>
      </c>
    </row>
    <row r="29" spans="1:41" x14ac:dyDescent="0.25">
      <c r="A29" s="8" t="s">
        <v>51</v>
      </c>
      <c r="B29" s="8" t="s">
        <v>44</v>
      </c>
      <c r="C29" s="9">
        <v>700</v>
      </c>
      <c r="D29" s="9">
        <v>650</v>
      </c>
      <c r="E29" s="10">
        <f t="shared" si="14"/>
        <v>-50</v>
      </c>
      <c r="F29" s="9">
        <v>600</v>
      </c>
      <c r="G29" s="9">
        <v>750</v>
      </c>
      <c r="H29" s="10">
        <f t="shared" si="15"/>
        <v>150</v>
      </c>
      <c r="I29" s="9">
        <v>800</v>
      </c>
      <c r="J29" s="9">
        <v>850</v>
      </c>
      <c r="K29" s="10">
        <f t="shared" si="16"/>
        <v>50</v>
      </c>
      <c r="L29" s="9">
        <v>700</v>
      </c>
      <c r="M29" s="9">
        <v>700</v>
      </c>
      <c r="N29" s="10">
        <f t="shared" si="17"/>
        <v>0</v>
      </c>
      <c r="O29" s="9">
        <v>700</v>
      </c>
      <c r="P29" s="9">
        <v>800</v>
      </c>
      <c r="Q29" s="10">
        <f t="shared" si="18"/>
        <v>100</v>
      </c>
      <c r="R29" s="9">
        <v>900</v>
      </c>
      <c r="S29" s="9">
        <v>850</v>
      </c>
      <c r="T29" s="10">
        <f t="shared" si="19"/>
        <v>-50</v>
      </c>
      <c r="U29" s="9">
        <v>800</v>
      </c>
      <c r="V29" s="9">
        <v>750</v>
      </c>
      <c r="W29" s="10">
        <f t="shared" si="20"/>
        <v>-50</v>
      </c>
      <c r="X29" s="9">
        <v>800</v>
      </c>
      <c r="Y29" s="9">
        <v>850</v>
      </c>
      <c r="Z29" s="10">
        <f t="shared" si="21"/>
        <v>50</v>
      </c>
      <c r="AA29" s="9">
        <v>900</v>
      </c>
      <c r="AB29" s="9">
        <v>950</v>
      </c>
      <c r="AC29" s="10">
        <f t="shared" si="22"/>
        <v>50</v>
      </c>
      <c r="AD29" s="9">
        <v>900</v>
      </c>
      <c r="AE29" s="9">
        <v>850</v>
      </c>
      <c r="AF29" s="10">
        <f t="shared" si="23"/>
        <v>-50</v>
      </c>
      <c r="AG29" s="9">
        <v>1000</v>
      </c>
      <c r="AH29" s="9">
        <v>1050</v>
      </c>
      <c r="AI29" s="10">
        <f t="shared" si="24"/>
        <v>50</v>
      </c>
      <c r="AJ29" s="9">
        <v>1200</v>
      </c>
      <c r="AK29" s="9">
        <v>1300</v>
      </c>
      <c r="AL29" s="10">
        <f t="shared" si="25"/>
        <v>100</v>
      </c>
      <c r="AM29" s="11">
        <f t="shared" si="26"/>
        <v>10000</v>
      </c>
      <c r="AN29" s="11">
        <f t="shared" si="27"/>
        <v>10350</v>
      </c>
      <c r="AO29" s="11">
        <f t="shared" si="28"/>
        <v>350</v>
      </c>
    </row>
    <row r="30" spans="1:41" x14ac:dyDescent="0.25">
      <c r="A30" s="12" t="s">
        <v>52</v>
      </c>
      <c r="B30" s="12" t="s">
        <v>41</v>
      </c>
      <c r="C30" s="13">
        <f>SUM(C22:C29)</f>
        <v>20850</v>
      </c>
      <c r="D30" s="13">
        <f>SUM(D22:D29)</f>
        <v>20500</v>
      </c>
      <c r="E30" s="13">
        <f t="shared" si="14"/>
        <v>-350</v>
      </c>
      <c r="F30" s="13">
        <f>SUM(F22:F29)</f>
        <v>20950</v>
      </c>
      <c r="G30" s="13">
        <f>SUM(G22:G29)</f>
        <v>21400</v>
      </c>
      <c r="H30" s="13">
        <f t="shared" si="15"/>
        <v>450</v>
      </c>
      <c r="I30" s="13">
        <f>SUM(I22:I29)</f>
        <v>21950</v>
      </c>
      <c r="J30" s="13">
        <f>SUM(J22:J29)</f>
        <v>22050</v>
      </c>
      <c r="K30" s="13">
        <f t="shared" si="16"/>
        <v>100</v>
      </c>
      <c r="L30" s="13">
        <f>SUM(L22:L29)</f>
        <v>21450</v>
      </c>
      <c r="M30" s="13">
        <f>SUM(M22:M29)</f>
        <v>21400</v>
      </c>
      <c r="N30" s="13">
        <f t="shared" si="17"/>
        <v>-50</v>
      </c>
      <c r="O30" s="13">
        <f>SUM(O22:O29)</f>
        <v>21850</v>
      </c>
      <c r="P30" s="13">
        <f>SUM(P22:P29)</f>
        <v>22350</v>
      </c>
      <c r="Q30" s="13">
        <f t="shared" si="18"/>
        <v>500</v>
      </c>
      <c r="R30" s="13">
        <f>SUM(R22:R29)</f>
        <v>23050</v>
      </c>
      <c r="S30" s="13">
        <f>SUM(S22:S29)</f>
        <v>23250</v>
      </c>
      <c r="T30" s="13">
        <f t="shared" si="19"/>
        <v>200</v>
      </c>
      <c r="U30" s="13">
        <f>SUM(U22:U29)</f>
        <v>22350</v>
      </c>
      <c r="V30" s="13">
        <f>SUM(V22:V29)</f>
        <v>22550</v>
      </c>
      <c r="W30" s="13">
        <f t="shared" si="20"/>
        <v>200</v>
      </c>
      <c r="X30" s="13">
        <f>SUM(X22:X29)</f>
        <v>22650</v>
      </c>
      <c r="Y30" s="13">
        <f>SUM(Y22:Y29)</f>
        <v>23250</v>
      </c>
      <c r="Z30" s="13">
        <f t="shared" si="21"/>
        <v>600</v>
      </c>
      <c r="AA30" s="13">
        <f>SUM(AA22:AA29)</f>
        <v>23350</v>
      </c>
      <c r="AB30" s="13">
        <f>SUM(AB22:AB29)</f>
        <v>23800</v>
      </c>
      <c r="AC30" s="13">
        <f t="shared" si="22"/>
        <v>450</v>
      </c>
      <c r="AD30" s="13">
        <f>SUM(AD22:AD29)</f>
        <v>23250</v>
      </c>
      <c r="AE30" s="13">
        <f>SUM(AE22:AE29)</f>
        <v>23700</v>
      </c>
      <c r="AF30" s="13">
        <f t="shared" si="23"/>
        <v>450</v>
      </c>
      <c r="AG30" s="13">
        <f>SUM(AG22:AG29)</f>
        <v>23850</v>
      </c>
      <c r="AH30" s="13">
        <f>SUM(AH22:AH29)</f>
        <v>24350</v>
      </c>
      <c r="AI30" s="13">
        <f t="shared" si="24"/>
        <v>500</v>
      </c>
      <c r="AJ30" s="13">
        <f>SUM(AJ22:AJ29)</f>
        <v>25250</v>
      </c>
      <c r="AK30" s="13">
        <f>SUM(AK22:AK29)</f>
        <v>26050</v>
      </c>
      <c r="AL30" s="13">
        <f t="shared" si="25"/>
        <v>800</v>
      </c>
      <c r="AM30" s="13">
        <f t="shared" si="26"/>
        <v>270800</v>
      </c>
      <c r="AN30" s="13">
        <f t="shared" si="27"/>
        <v>274650</v>
      </c>
      <c r="AO30" s="13">
        <f t="shared" si="28"/>
        <v>3850</v>
      </c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11"/>
      <c r="AN31" s="11"/>
      <c r="AO31" s="11"/>
    </row>
    <row r="32" spans="1:41" ht="21.95" customHeight="1" x14ac:dyDescent="0.25">
      <c r="A32" s="37" t="s">
        <v>53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8"/>
      <c r="AN32" s="38"/>
      <c r="AO32" s="38"/>
    </row>
    <row r="33" spans="1:41" x14ac:dyDescent="0.25">
      <c r="A33" s="12" t="s">
        <v>54</v>
      </c>
      <c r="B33" s="12" t="s">
        <v>55</v>
      </c>
      <c r="C33" s="13">
        <f>C19-C30</f>
        <v>4750</v>
      </c>
      <c r="D33" s="13">
        <f>D19-D30</f>
        <v>4500</v>
      </c>
      <c r="E33" s="13">
        <f>D33-C33</f>
        <v>-250</v>
      </c>
      <c r="F33" s="13">
        <f>F19-F30</f>
        <v>4850</v>
      </c>
      <c r="G33" s="13">
        <f>G19-G30</f>
        <v>5050</v>
      </c>
      <c r="H33" s="13">
        <f>G33-F33</f>
        <v>200</v>
      </c>
      <c r="I33" s="13">
        <f>I19-I30</f>
        <v>14850</v>
      </c>
      <c r="J33" s="13">
        <f>J19-J30</f>
        <v>13300</v>
      </c>
      <c r="K33" s="13">
        <f>J33-I33</f>
        <v>-1550</v>
      </c>
      <c r="L33" s="13">
        <f>L19-L30</f>
        <v>5650</v>
      </c>
      <c r="M33" s="13">
        <f>M19-M30</f>
        <v>6350</v>
      </c>
      <c r="N33" s="13">
        <f>M33-L33</f>
        <v>700</v>
      </c>
      <c r="O33" s="13">
        <f>O19-O30</f>
        <v>6650</v>
      </c>
      <c r="P33" s="13">
        <f>P19-P30</f>
        <v>6050</v>
      </c>
      <c r="Q33" s="13">
        <f>P33-O33</f>
        <v>-600</v>
      </c>
      <c r="R33" s="13">
        <f>R19-R30</f>
        <v>8950</v>
      </c>
      <c r="S33" s="13">
        <f>S19-S30</f>
        <v>8750</v>
      </c>
      <c r="T33" s="13">
        <f>S33-R33</f>
        <v>-200</v>
      </c>
      <c r="U33" s="13">
        <f>U19-U30</f>
        <v>7350</v>
      </c>
      <c r="V33" s="13">
        <f>V19-V30</f>
        <v>7600</v>
      </c>
      <c r="W33" s="13">
        <f>V33-U33</f>
        <v>250</v>
      </c>
      <c r="X33" s="13">
        <f>X19-X30</f>
        <v>7550</v>
      </c>
      <c r="Y33" s="13">
        <f>Y19-Y30</f>
        <v>7100</v>
      </c>
      <c r="Z33" s="13">
        <f>Y33-X33</f>
        <v>-450</v>
      </c>
      <c r="AA33" s="13">
        <f>AA19-AA30</f>
        <v>7450</v>
      </c>
      <c r="AB33" s="13">
        <f>AB19-AB30</f>
        <v>7550</v>
      </c>
      <c r="AC33" s="13">
        <f>AB33-AA33</f>
        <v>100</v>
      </c>
      <c r="AD33" s="13">
        <f>AD19-AD30</f>
        <v>8250</v>
      </c>
      <c r="AE33" s="13">
        <f>AE19-AE30</f>
        <v>7950</v>
      </c>
      <c r="AF33" s="13">
        <f>AE33-AD33</f>
        <v>-300</v>
      </c>
      <c r="AG33" s="13">
        <f>AG19-AG30</f>
        <v>8850</v>
      </c>
      <c r="AH33" s="13">
        <f>AH19-AH30</f>
        <v>8400</v>
      </c>
      <c r="AI33" s="13">
        <f>AH33-AG33</f>
        <v>-450</v>
      </c>
      <c r="AJ33" s="13">
        <f>AJ19-AJ30</f>
        <v>8750</v>
      </c>
      <c r="AK33" s="13">
        <f>AK19-AK30</f>
        <v>8700</v>
      </c>
      <c r="AL33" s="13">
        <f>AK33-AJ33</f>
        <v>-50</v>
      </c>
      <c r="AM33" s="13">
        <f>SUM(C33,F33,I33,L33,O33,R33,U33,X33,AA33,AD33,AG33,AJ33)</f>
        <v>93900</v>
      </c>
      <c r="AN33" s="13">
        <f>SUM(D33,G33,J33,M33,P33,S33,V33,Y33,AB33,AE33,AH33,AK33)</f>
        <v>91300</v>
      </c>
      <c r="AO33" s="13">
        <f>AN33-AM33</f>
        <v>-2600</v>
      </c>
    </row>
    <row r="34" spans="1:41" x14ac:dyDescent="0.25">
      <c r="A34" s="14" t="s">
        <v>56</v>
      </c>
      <c r="B34" s="14" t="s">
        <v>55</v>
      </c>
      <c r="C34" s="15">
        <f>$B$6</f>
        <v>15000</v>
      </c>
      <c r="D34" s="15">
        <f>$B$6</f>
        <v>15000</v>
      </c>
      <c r="E34" s="15">
        <f>D34-C34</f>
        <v>0</v>
      </c>
      <c r="F34" s="15">
        <f>C35</f>
        <v>19750</v>
      </c>
      <c r="G34" s="15">
        <f>D35</f>
        <v>19500</v>
      </c>
      <c r="H34" s="15">
        <f>G34-F34</f>
        <v>-250</v>
      </c>
      <c r="I34" s="15">
        <f>F35</f>
        <v>24600</v>
      </c>
      <c r="J34" s="15">
        <f>G35</f>
        <v>24550</v>
      </c>
      <c r="K34" s="15">
        <f>J34-I34</f>
        <v>-50</v>
      </c>
      <c r="L34" s="15">
        <f>I35</f>
        <v>39450</v>
      </c>
      <c r="M34" s="15">
        <f>J35</f>
        <v>37850</v>
      </c>
      <c r="N34" s="15">
        <f>M34-L34</f>
        <v>-1600</v>
      </c>
      <c r="O34" s="15">
        <f>L35</f>
        <v>45100</v>
      </c>
      <c r="P34" s="15">
        <f>M35</f>
        <v>44200</v>
      </c>
      <c r="Q34" s="15">
        <f>P34-O34</f>
        <v>-900</v>
      </c>
      <c r="R34" s="15">
        <f>O35</f>
        <v>51750</v>
      </c>
      <c r="S34" s="15">
        <f>P35</f>
        <v>50250</v>
      </c>
      <c r="T34" s="15">
        <f>S34-R34</f>
        <v>-1500</v>
      </c>
      <c r="U34" s="15">
        <f>R35</f>
        <v>60700</v>
      </c>
      <c r="V34" s="15">
        <f>S35</f>
        <v>59000</v>
      </c>
      <c r="W34" s="15">
        <f>V34-U34</f>
        <v>-1700</v>
      </c>
      <c r="X34" s="15">
        <f>U35</f>
        <v>68050</v>
      </c>
      <c r="Y34" s="15">
        <f>V35</f>
        <v>66600</v>
      </c>
      <c r="Z34" s="15">
        <f>Y34-X34</f>
        <v>-1450</v>
      </c>
      <c r="AA34" s="15">
        <f>X35</f>
        <v>75600</v>
      </c>
      <c r="AB34" s="15">
        <f>Y35</f>
        <v>73700</v>
      </c>
      <c r="AC34" s="15">
        <f>AB34-AA34</f>
        <v>-1900</v>
      </c>
      <c r="AD34" s="15">
        <f>AA35</f>
        <v>83050</v>
      </c>
      <c r="AE34" s="15">
        <f>AB35</f>
        <v>81250</v>
      </c>
      <c r="AF34" s="15">
        <f>AE34-AD34</f>
        <v>-1800</v>
      </c>
      <c r="AG34" s="15">
        <f>AD35</f>
        <v>91300</v>
      </c>
      <c r="AH34" s="15">
        <f>AE35</f>
        <v>89200</v>
      </c>
      <c r="AI34" s="15">
        <f>AH34-AG34</f>
        <v>-2100</v>
      </c>
      <c r="AJ34" s="15">
        <f>AG35</f>
        <v>100150</v>
      </c>
      <c r="AK34" s="15">
        <f>AH35</f>
        <v>97600</v>
      </c>
      <c r="AL34" s="15">
        <f>AK34-AJ34</f>
        <v>-2550</v>
      </c>
      <c r="AM34" s="16">
        <f t="shared" ref="AM34:AN38" si="29">AJ34</f>
        <v>100150</v>
      </c>
      <c r="AN34" s="16">
        <f t="shared" si="29"/>
        <v>97600</v>
      </c>
      <c r="AO34" s="16">
        <f>AN34-AM34</f>
        <v>-2550</v>
      </c>
    </row>
    <row r="35" spans="1:41" x14ac:dyDescent="0.25">
      <c r="A35" s="17" t="s">
        <v>57</v>
      </c>
      <c r="B35" s="17" t="s">
        <v>55</v>
      </c>
      <c r="C35" s="18">
        <f>C34+C33</f>
        <v>19750</v>
      </c>
      <c r="D35" s="18">
        <f>D34+D33</f>
        <v>19500</v>
      </c>
      <c r="E35" s="18">
        <f>D35-C35</f>
        <v>-250</v>
      </c>
      <c r="F35" s="18">
        <f>F34+F33</f>
        <v>24600</v>
      </c>
      <c r="G35" s="18">
        <f>G34+G33</f>
        <v>24550</v>
      </c>
      <c r="H35" s="18">
        <f>G35-F35</f>
        <v>-50</v>
      </c>
      <c r="I35" s="18">
        <f>I34+I33</f>
        <v>39450</v>
      </c>
      <c r="J35" s="18">
        <f>J34+J33</f>
        <v>37850</v>
      </c>
      <c r="K35" s="18">
        <f>J35-I35</f>
        <v>-1600</v>
      </c>
      <c r="L35" s="18">
        <f>L34+L33</f>
        <v>45100</v>
      </c>
      <c r="M35" s="18">
        <f>M34+M33</f>
        <v>44200</v>
      </c>
      <c r="N35" s="18">
        <f>M35-L35</f>
        <v>-900</v>
      </c>
      <c r="O35" s="18">
        <f>O34+O33</f>
        <v>51750</v>
      </c>
      <c r="P35" s="18">
        <f>P34+P33</f>
        <v>50250</v>
      </c>
      <c r="Q35" s="18">
        <f>P35-O35</f>
        <v>-1500</v>
      </c>
      <c r="R35" s="18">
        <f>R34+R33</f>
        <v>60700</v>
      </c>
      <c r="S35" s="18">
        <f>S34+S33</f>
        <v>59000</v>
      </c>
      <c r="T35" s="18">
        <f>S35-R35</f>
        <v>-1700</v>
      </c>
      <c r="U35" s="18">
        <f>U34+U33</f>
        <v>68050</v>
      </c>
      <c r="V35" s="18">
        <f>V34+V33</f>
        <v>66600</v>
      </c>
      <c r="W35" s="18">
        <f>V35-U35</f>
        <v>-1450</v>
      </c>
      <c r="X35" s="18">
        <f>X34+X33</f>
        <v>75600</v>
      </c>
      <c r="Y35" s="18">
        <f>Y34+Y33</f>
        <v>73700</v>
      </c>
      <c r="Z35" s="18">
        <f>Y35-X35</f>
        <v>-1900</v>
      </c>
      <c r="AA35" s="18">
        <f>AA34+AA33</f>
        <v>83050</v>
      </c>
      <c r="AB35" s="18">
        <f>AB34+AB33</f>
        <v>81250</v>
      </c>
      <c r="AC35" s="18">
        <f>AB35-AA35</f>
        <v>-1800</v>
      </c>
      <c r="AD35" s="18">
        <f>AD34+AD33</f>
        <v>91300</v>
      </c>
      <c r="AE35" s="18">
        <f>AE34+AE33</f>
        <v>89200</v>
      </c>
      <c r="AF35" s="18">
        <f>AE35-AD35</f>
        <v>-2100</v>
      </c>
      <c r="AG35" s="18">
        <f>AG34+AG33</f>
        <v>100150</v>
      </c>
      <c r="AH35" s="18">
        <f>AH34+AH33</f>
        <v>97600</v>
      </c>
      <c r="AI35" s="18">
        <f>AH35-AG35</f>
        <v>-2550</v>
      </c>
      <c r="AJ35" s="18">
        <f>AJ34+AJ33</f>
        <v>108900</v>
      </c>
      <c r="AK35" s="18">
        <f>AK34+AK33</f>
        <v>106300</v>
      </c>
      <c r="AL35" s="18">
        <f>AK35-AJ35</f>
        <v>-2600</v>
      </c>
      <c r="AM35" s="18">
        <f t="shared" si="29"/>
        <v>108900</v>
      </c>
      <c r="AN35" s="18">
        <f t="shared" si="29"/>
        <v>106300</v>
      </c>
      <c r="AO35" s="18">
        <f>AN35-AM35</f>
        <v>-2600</v>
      </c>
    </row>
    <row r="36" spans="1:41" x14ac:dyDescent="0.25">
      <c r="A36" s="8" t="s">
        <v>11</v>
      </c>
      <c r="B36" s="8" t="s">
        <v>58</v>
      </c>
      <c r="C36" s="10">
        <f>$B$7</f>
        <v>5000</v>
      </c>
      <c r="D36" s="10">
        <f>$B$7</f>
        <v>5000</v>
      </c>
      <c r="E36" s="10">
        <f>D36-C36</f>
        <v>0</v>
      </c>
      <c r="F36" s="10">
        <f>$B$7</f>
        <v>5000</v>
      </c>
      <c r="G36" s="10">
        <f>$B$7</f>
        <v>5000</v>
      </c>
      <c r="H36" s="10">
        <f>G36-F36</f>
        <v>0</v>
      </c>
      <c r="I36" s="10">
        <f>$B$7</f>
        <v>5000</v>
      </c>
      <c r="J36" s="10">
        <f>$B$7</f>
        <v>5000</v>
      </c>
      <c r="K36" s="10">
        <f>J36-I36</f>
        <v>0</v>
      </c>
      <c r="L36" s="10">
        <f>$B$7</f>
        <v>5000</v>
      </c>
      <c r="M36" s="10">
        <f>$B$7</f>
        <v>5000</v>
      </c>
      <c r="N36" s="10">
        <f>M36-L36</f>
        <v>0</v>
      </c>
      <c r="O36" s="10">
        <f>$B$7</f>
        <v>5000</v>
      </c>
      <c r="P36" s="10">
        <f>$B$7</f>
        <v>5000</v>
      </c>
      <c r="Q36" s="10">
        <f>P36-O36</f>
        <v>0</v>
      </c>
      <c r="R36" s="10">
        <f>$B$7</f>
        <v>5000</v>
      </c>
      <c r="S36" s="10">
        <f>$B$7</f>
        <v>5000</v>
      </c>
      <c r="T36" s="10">
        <f>S36-R36</f>
        <v>0</v>
      </c>
      <c r="U36" s="10">
        <f>$B$7</f>
        <v>5000</v>
      </c>
      <c r="V36" s="10">
        <f>$B$7</f>
        <v>5000</v>
      </c>
      <c r="W36" s="10">
        <f>V36-U36</f>
        <v>0</v>
      </c>
      <c r="X36" s="10">
        <f>$B$7</f>
        <v>5000</v>
      </c>
      <c r="Y36" s="10">
        <f>$B$7</f>
        <v>5000</v>
      </c>
      <c r="Z36" s="10">
        <f>Y36-X36</f>
        <v>0</v>
      </c>
      <c r="AA36" s="10">
        <f>$B$7</f>
        <v>5000</v>
      </c>
      <c r="AB36" s="10">
        <f>$B$7</f>
        <v>5000</v>
      </c>
      <c r="AC36" s="10">
        <f>AB36-AA36</f>
        <v>0</v>
      </c>
      <c r="AD36" s="10">
        <f>$B$7</f>
        <v>5000</v>
      </c>
      <c r="AE36" s="10">
        <f>$B$7</f>
        <v>5000</v>
      </c>
      <c r="AF36" s="10">
        <f>AE36-AD36</f>
        <v>0</v>
      </c>
      <c r="AG36" s="10">
        <f>$B$7</f>
        <v>5000</v>
      </c>
      <c r="AH36" s="10">
        <f>$B$7</f>
        <v>5000</v>
      </c>
      <c r="AI36" s="10">
        <f>AH36-AG36</f>
        <v>0</v>
      </c>
      <c r="AJ36" s="10">
        <f>$B$7</f>
        <v>5000</v>
      </c>
      <c r="AK36" s="10">
        <f>$B$7</f>
        <v>5000</v>
      </c>
      <c r="AL36" s="10">
        <f>AK36-AJ36</f>
        <v>0</v>
      </c>
      <c r="AM36" s="11">
        <f t="shared" si="29"/>
        <v>5000</v>
      </c>
      <c r="AN36" s="11">
        <f t="shared" si="29"/>
        <v>5000</v>
      </c>
      <c r="AO36" s="11">
        <f>AN36-AM36</f>
        <v>0</v>
      </c>
    </row>
    <row r="37" spans="1:41" x14ac:dyDescent="0.25">
      <c r="A37" s="14" t="s">
        <v>59</v>
      </c>
      <c r="B37" s="14" t="s">
        <v>58</v>
      </c>
      <c r="C37" s="15">
        <f>C35-C36</f>
        <v>14750</v>
      </c>
      <c r="D37" s="15">
        <f>D35-D36</f>
        <v>14500</v>
      </c>
      <c r="E37" s="15">
        <f>D37-C37</f>
        <v>-250</v>
      </c>
      <c r="F37" s="15">
        <f>F35-F36</f>
        <v>19600</v>
      </c>
      <c r="G37" s="15">
        <f>G35-G36</f>
        <v>19550</v>
      </c>
      <c r="H37" s="15">
        <f>G37-F37</f>
        <v>-50</v>
      </c>
      <c r="I37" s="15">
        <f>I35-I36</f>
        <v>34450</v>
      </c>
      <c r="J37" s="15">
        <f>J35-J36</f>
        <v>32850</v>
      </c>
      <c r="K37" s="15">
        <f>J37-I37</f>
        <v>-1600</v>
      </c>
      <c r="L37" s="15">
        <f>L35-L36</f>
        <v>40100</v>
      </c>
      <c r="M37" s="15">
        <f>M35-M36</f>
        <v>39200</v>
      </c>
      <c r="N37" s="15">
        <f>M37-L37</f>
        <v>-900</v>
      </c>
      <c r="O37" s="15">
        <f>O35-O36</f>
        <v>46750</v>
      </c>
      <c r="P37" s="15">
        <f>P35-P36</f>
        <v>45250</v>
      </c>
      <c r="Q37" s="15">
        <f>P37-O37</f>
        <v>-1500</v>
      </c>
      <c r="R37" s="15">
        <f>R35-R36</f>
        <v>55700</v>
      </c>
      <c r="S37" s="15">
        <f>S35-S36</f>
        <v>54000</v>
      </c>
      <c r="T37" s="15">
        <f>S37-R37</f>
        <v>-1700</v>
      </c>
      <c r="U37" s="15">
        <f>U35-U36</f>
        <v>63050</v>
      </c>
      <c r="V37" s="15">
        <f>V35-V36</f>
        <v>61600</v>
      </c>
      <c r="W37" s="15">
        <f>V37-U37</f>
        <v>-1450</v>
      </c>
      <c r="X37" s="15">
        <f>X35-X36</f>
        <v>70600</v>
      </c>
      <c r="Y37" s="15">
        <f>Y35-Y36</f>
        <v>68700</v>
      </c>
      <c r="Z37" s="15">
        <f>Y37-X37</f>
        <v>-1900</v>
      </c>
      <c r="AA37" s="15">
        <f>AA35-AA36</f>
        <v>78050</v>
      </c>
      <c r="AB37" s="15">
        <f>AB35-AB36</f>
        <v>76250</v>
      </c>
      <c r="AC37" s="15">
        <f>AB37-AA37</f>
        <v>-1800</v>
      </c>
      <c r="AD37" s="15">
        <f>AD35-AD36</f>
        <v>86300</v>
      </c>
      <c r="AE37" s="15">
        <f>AE35-AE36</f>
        <v>84200</v>
      </c>
      <c r="AF37" s="15">
        <f>AE37-AD37</f>
        <v>-2100</v>
      </c>
      <c r="AG37" s="15">
        <f>AG35-AG36</f>
        <v>95150</v>
      </c>
      <c r="AH37" s="15">
        <f>AH35-AH36</f>
        <v>92600</v>
      </c>
      <c r="AI37" s="15">
        <f>AH37-AG37</f>
        <v>-2550</v>
      </c>
      <c r="AJ37" s="15">
        <f>AJ35-AJ36</f>
        <v>103900</v>
      </c>
      <c r="AK37" s="15">
        <f>AK35-AK36</f>
        <v>101300</v>
      </c>
      <c r="AL37" s="15">
        <f>AK37-AJ37</f>
        <v>-2600</v>
      </c>
      <c r="AM37" s="16">
        <f t="shared" si="29"/>
        <v>103900</v>
      </c>
      <c r="AN37" s="16">
        <f t="shared" si="29"/>
        <v>101300</v>
      </c>
      <c r="AO37" s="16">
        <f>AN37-AM37</f>
        <v>-2600</v>
      </c>
    </row>
    <row r="38" spans="1:41" x14ac:dyDescent="0.25">
      <c r="A38" s="8" t="s">
        <v>60</v>
      </c>
      <c r="B38" s="8" t="s">
        <v>58</v>
      </c>
      <c r="C38" s="19" t="str">
        <f>IF(C37&lt;0,"Prüfen","OK")</f>
        <v>OK</v>
      </c>
      <c r="D38" s="19" t="str">
        <f>IF(D37&lt;0,"Prüfen","OK")</f>
        <v>OK</v>
      </c>
      <c r="E38" s="19"/>
      <c r="F38" s="19" t="str">
        <f>IF(F37&lt;0,"Prüfen","OK")</f>
        <v>OK</v>
      </c>
      <c r="G38" s="19" t="str">
        <f>IF(G37&lt;0,"Prüfen","OK")</f>
        <v>OK</v>
      </c>
      <c r="H38" s="19"/>
      <c r="I38" s="19" t="str">
        <f>IF(I37&lt;0,"Prüfen","OK")</f>
        <v>OK</v>
      </c>
      <c r="J38" s="19" t="str">
        <f>IF(J37&lt;0,"Prüfen","OK")</f>
        <v>OK</v>
      </c>
      <c r="K38" s="19"/>
      <c r="L38" s="19" t="str">
        <f>IF(L37&lt;0,"Prüfen","OK")</f>
        <v>OK</v>
      </c>
      <c r="M38" s="19" t="str">
        <f>IF(M37&lt;0,"Prüfen","OK")</f>
        <v>OK</v>
      </c>
      <c r="N38" s="19"/>
      <c r="O38" s="19" t="str">
        <f>IF(O37&lt;0,"Prüfen","OK")</f>
        <v>OK</v>
      </c>
      <c r="P38" s="19" t="str">
        <f>IF(P37&lt;0,"Prüfen","OK")</f>
        <v>OK</v>
      </c>
      <c r="Q38" s="19"/>
      <c r="R38" s="19" t="str">
        <f>IF(R37&lt;0,"Prüfen","OK")</f>
        <v>OK</v>
      </c>
      <c r="S38" s="19" t="str">
        <f>IF(S37&lt;0,"Prüfen","OK")</f>
        <v>OK</v>
      </c>
      <c r="T38" s="19"/>
      <c r="U38" s="19" t="str">
        <f>IF(U37&lt;0,"Prüfen","OK")</f>
        <v>OK</v>
      </c>
      <c r="V38" s="19" t="str">
        <f>IF(V37&lt;0,"Prüfen","OK")</f>
        <v>OK</v>
      </c>
      <c r="W38" s="19"/>
      <c r="X38" s="19" t="str">
        <f>IF(X37&lt;0,"Prüfen","OK")</f>
        <v>OK</v>
      </c>
      <c r="Y38" s="19" t="str">
        <f>IF(Y37&lt;0,"Prüfen","OK")</f>
        <v>OK</v>
      </c>
      <c r="Z38" s="19"/>
      <c r="AA38" s="19" t="str">
        <f>IF(AA37&lt;0,"Prüfen","OK")</f>
        <v>OK</v>
      </c>
      <c r="AB38" s="19" t="str">
        <f>IF(AB37&lt;0,"Prüfen","OK")</f>
        <v>OK</v>
      </c>
      <c r="AC38" s="19"/>
      <c r="AD38" s="19" t="str">
        <f>IF(AD37&lt;0,"Prüfen","OK")</f>
        <v>OK</v>
      </c>
      <c r="AE38" s="19" t="str">
        <f>IF(AE37&lt;0,"Prüfen","OK")</f>
        <v>OK</v>
      </c>
      <c r="AF38" s="19"/>
      <c r="AG38" s="19" t="str">
        <f>IF(AG37&lt;0,"Prüfen","OK")</f>
        <v>OK</v>
      </c>
      <c r="AH38" s="19" t="str">
        <f>IF(AH37&lt;0,"Prüfen","OK")</f>
        <v>OK</v>
      </c>
      <c r="AI38" s="19"/>
      <c r="AJ38" s="19" t="str">
        <f>IF(AJ37&lt;0,"Prüfen","OK")</f>
        <v>OK</v>
      </c>
      <c r="AK38" s="19" t="str">
        <f>IF(AK37&lt;0,"Prüfen","OK")</f>
        <v>OK</v>
      </c>
      <c r="AL38" s="19"/>
      <c r="AM38" s="20" t="str">
        <f t="shared" si="29"/>
        <v>OK</v>
      </c>
      <c r="AN38" s="20" t="str">
        <f t="shared" si="29"/>
        <v>OK</v>
      </c>
      <c r="AO38" s="20"/>
    </row>
  </sheetData>
  <mergeCells count="22">
    <mergeCell ref="AM10:AO10"/>
    <mergeCell ref="A12:AO12"/>
    <mergeCell ref="A21:AO21"/>
    <mergeCell ref="A32:AO32"/>
    <mergeCell ref="E5:H5"/>
    <mergeCell ref="E6:H6"/>
    <mergeCell ref="A1:AO1"/>
    <mergeCell ref="A2:AO2"/>
    <mergeCell ref="A10:A11"/>
    <mergeCell ref="B10:B11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AD10:AF10"/>
    <mergeCell ref="AG10:AI10"/>
    <mergeCell ref="AJ10:A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workbookViewId="0"/>
  </sheetViews>
  <sheetFormatPr baseColWidth="10" defaultColWidth="9" defaultRowHeight="15" x14ac:dyDescent="0.25"/>
  <cols>
    <col min="1" max="7" width="18" customWidth="1"/>
  </cols>
  <sheetData>
    <row r="1" spans="1:15" ht="33.950000000000003" customHeight="1" x14ac:dyDescent="0.3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3" spans="1:15" x14ac:dyDescent="0.25">
      <c r="A3" s="21" t="s">
        <v>1</v>
      </c>
      <c r="B3" s="22" t="str">
        <f>Cashflow!B4</f>
        <v>Muster GmbH</v>
      </c>
      <c r="C3" s="21" t="s">
        <v>5</v>
      </c>
      <c r="D3" s="22">
        <f>Cashflow!B5</f>
        <v>2026</v>
      </c>
    </row>
    <row r="4" spans="1:15" x14ac:dyDescent="0.25">
      <c r="A4" s="21" t="s">
        <v>8</v>
      </c>
      <c r="B4" s="23">
        <f>Cashflow!B6</f>
        <v>15000</v>
      </c>
      <c r="C4" s="24" t="s">
        <v>11</v>
      </c>
      <c r="D4" s="23">
        <f>Cashflow!B7</f>
        <v>5000</v>
      </c>
    </row>
    <row r="5" spans="1:15" x14ac:dyDescent="0.25">
      <c r="A5" s="21" t="s">
        <v>62</v>
      </c>
      <c r="B5" s="23">
        <f>Cashflow!AM35</f>
        <v>108900</v>
      </c>
      <c r="C5" s="24" t="s">
        <v>63</v>
      </c>
      <c r="D5" s="23">
        <f>Cashflow!AN35</f>
        <v>106300</v>
      </c>
    </row>
    <row r="6" spans="1:15" x14ac:dyDescent="0.25">
      <c r="A6" s="21" t="s">
        <v>64</v>
      </c>
      <c r="B6" s="23">
        <f>Cashflow!AM33</f>
        <v>93900</v>
      </c>
      <c r="C6" s="24" t="s">
        <v>65</v>
      </c>
      <c r="D6" s="23">
        <f>Cashflow!AN33</f>
        <v>91300</v>
      </c>
    </row>
    <row r="10" spans="1:15" x14ac:dyDescent="0.25">
      <c r="A10" s="25" t="s">
        <v>66</v>
      </c>
      <c r="B10" s="25" t="s">
        <v>62</v>
      </c>
      <c r="C10" s="25" t="s">
        <v>63</v>
      </c>
      <c r="E10" s="25" t="s">
        <v>66</v>
      </c>
      <c r="F10" s="25" t="s">
        <v>67</v>
      </c>
      <c r="G10" s="25" t="s">
        <v>68</v>
      </c>
    </row>
    <row r="11" spans="1:15" x14ac:dyDescent="0.25">
      <c r="A11" s="26" t="s">
        <v>16</v>
      </c>
      <c r="B11" s="27">
        <f>Cashflow!C35</f>
        <v>19750</v>
      </c>
      <c r="C11" s="27">
        <f>Cashflow!D35</f>
        <v>19500</v>
      </c>
      <c r="E11" s="26" t="s">
        <v>16</v>
      </c>
      <c r="F11" s="27">
        <f>Cashflow!C33</f>
        <v>4750</v>
      </c>
      <c r="G11" s="27">
        <f>Cashflow!D33</f>
        <v>4500</v>
      </c>
    </row>
    <row r="12" spans="1:15" x14ac:dyDescent="0.25">
      <c r="A12" s="26" t="s">
        <v>17</v>
      </c>
      <c r="B12" s="27">
        <f>Cashflow!F35</f>
        <v>24600</v>
      </c>
      <c r="C12" s="27">
        <f>Cashflow!G35</f>
        <v>24550</v>
      </c>
      <c r="E12" s="26" t="s">
        <v>17</v>
      </c>
      <c r="F12" s="27">
        <f>Cashflow!F33</f>
        <v>4850</v>
      </c>
      <c r="G12" s="27">
        <f>Cashflow!G33</f>
        <v>5050</v>
      </c>
    </row>
    <row r="13" spans="1:15" x14ac:dyDescent="0.25">
      <c r="A13" s="26" t="s">
        <v>18</v>
      </c>
      <c r="B13" s="27">
        <f>Cashflow!I35</f>
        <v>39450</v>
      </c>
      <c r="C13" s="27">
        <f>Cashflow!J35</f>
        <v>37850</v>
      </c>
      <c r="E13" s="26" t="s">
        <v>18</v>
      </c>
      <c r="F13" s="27">
        <f>Cashflow!I33</f>
        <v>14850</v>
      </c>
      <c r="G13" s="27">
        <f>Cashflow!J33</f>
        <v>13300</v>
      </c>
    </row>
    <row r="14" spans="1:15" x14ac:dyDescent="0.25">
      <c r="A14" s="26" t="s">
        <v>19</v>
      </c>
      <c r="B14" s="27">
        <f>Cashflow!L35</f>
        <v>45100</v>
      </c>
      <c r="C14" s="27">
        <f>Cashflow!M35</f>
        <v>44200</v>
      </c>
      <c r="E14" s="26" t="s">
        <v>19</v>
      </c>
      <c r="F14" s="27">
        <f>Cashflow!L33</f>
        <v>5650</v>
      </c>
      <c r="G14" s="27">
        <f>Cashflow!M33</f>
        <v>6350</v>
      </c>
    </row>
    <row r="15" spans="1:15" x14ac:dyDescent="0.25">
      <c r="A15" s="26" t="s">
        <v>20</v>
      </c>
      <c r="B15" s="27">
        <f>Cashflow!O35</f>
        <v>51750</v>
      </c>
      <c r="C15" s="27">
        <f>Cashflow!P35</f>
        <v>50250</v>
      </c>
      <c r="E15" s="26" t="s">
        <v>20</v>
      </c>
      <c r="F15" s="27">
        <f>Cashflow!O33</f>
        <v>6650</v>
      </c>
      <c r="G15" s="27">
        <f>Cashflow!P33</f>
        <v>6050</v>
      </c>
    </row>
    <row r="16" spans="1:15" x14ac:dyDescent="0.25">
      <c r="A16" s="26" t="s">
        <v>21</v>
      </c>
      <c r="B16" s="27">
        <f>Cashflow!R35</f>
        <v>60700</v>
      </c>
      <c r="C16" s="27">
        <f>Cashflow!S35</f>
        <v>59000</v>
      </c>
      <c r="E16" s="26" t="s">
        <v>21</v>
      </c>
      <c r="F16" s="27">
        <f>Cashflow!R33</f>
        <v>8950</v>
      </c>
      <c r="G16" s="27">
        <f>Cashflow!S33</f>
        <v>8750</v>
      </c>
    </row>
    <row r="17" spans="1:7" x14ac:dyDescent="0.25">
      <c r="A17" s="26" t="s">
        <v>22</v>
      </c>
      <c r="B17" s="27">
        <f>Cashflow!U35</f>
        <v>68050</v>
      </c>
      <c r="C17" s="27">
        <f>Cashflow!V35</f>
        <v>66600</v>
      </c>
      <c r="E17" s="26" t="s">
        <v>22</v>
      </c>
      <c r="F17" s="27">
        <f>Cashflow!U33</f>
        <v>7350</v>
      </c>
      <c r="G17" s="27">
        <f>Cashflow!V33</f>
        <v>7600</v>
      </c>
    </row>
    <row r="18" spans="1:7" x14ac:dyDescent="0.25">
      <c r="A18" s="26" t="s">
        <v>23</v>
      </c>
      <c r="B18" s="27">
        <f>Cashflow!X35</f>
        <v>75600</v>
      </c>
      <c r="C18" s="27">
        <f>Cashflow!Y35</f>
        <v>73700</v>
      </c>
      <c r="E18" s="26" t="s">
        <v>23</v>
      </c>
      <c r="F18" s="27">
        <f>Cashflow!X33</f>
        <v>7550</v>
      </c>
      <c r="G18" s="27">
        <f>Cashflow!Y33</f>
        <v>7100</v>
      </c>
    </row>
    <row r="19" spans="1:7" x14ac:dyDescent="0.25">
      <c r="A19" s="26" t="s">
        <v>24</v>
      </c>
      <c r="B19" s="27">
        <f>Cashflow!AA35</f>
        <v>83050</v>
      </c>
      <c r="C19" s="27">
        <f>Cashflow!AB35</f>
        <v>81250</v>
      </c>
      <c r="E19" s="26" t="s">
        <v>24</v>
      </c>
      <c r="F19" s="27">
        <f>Cashflow!AA33</f>
        <v>7450</v>
      </c>
      <c r="G19" s="27">
        <f>Cashflow!AB33</f>
        <v>7550</v>
      </c>
    </row>
    <row r="20" spans="1:7" x14ac:dyDescent="0.25">
      <c r="A20" s="26" t="s">
        <v>25</v>
      </c>
      <c r="B20" s="27">
        <f>Cashflow!AD35</f>
        <v>91300</v>
      </c>
      <c r="C20" s="27">
        <f>Cashflow!AE35</f>
        <v>89200</v>
      </c>
      <c r="E20" s="26" t="s">
        <v>25</v>
      </c>
      <c r="F20" s="27">
        <f>Cashflow!AD33</f>
        <v>8250</v>
      </c>
      <c r="G20" s="27">
        <f>Cashflow!AE33</f>
        <v>7950</v>
      </c>
    </row>
    <row r="21" spans="1:7" x14ac:dyDescent="0.25">
      <c r="A21" s="26" t="s">
        <v>26</v>
      </c>
      <c r="B21" s="27">
        <f>Cashflow!AG35</f>
        <v>100150</v>
      </c>
      <c r="C21" s="27">
        <f>Cashflow!AH35</f>
        <v>97600</v>
      </c>
      <c r="E21" s="26" t="s">
        <v>26</v>
      </c>
      <c r="F21" s="27">
        <f>Cashflow!AG33</f>
        <v>8850</v>
      </c>
      <c r="G21" s="27">
        <f>Cashflow!AH33</f>
        <v>8400</v>
      </c>
    </row>
    <row r="22" spans="1:7" x14ac:dyDescent="0.25">
      <c r="A22" s="26" t="s">
        <v>27</v>
      </c>
      <c r="B22" s="27">
        <f>Cashflow!AJ35</f>
        <v>108900</v>
      </c>
      <c r="C22" s="27">
        <f>Cashflow!AK35</f>
        <v>106300</v>
      </c>
      <c r="E22" s="26" t="s">
        <v>27</v>
      </c>
      <c r="F22" s="27">
        <f>Cashflow!AJ33</f>
        <v>8750</v>
      </c>
      <c r="G22" s="27">
        <f>Cashflow!AK33</f>
        <v>8700</v>
      </c>
    </row>
  </sheetData>
  <mergeCells count="1">
    <mergeCell ref="A1:O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/>
  </sheetViews>
  <sheetFormatPr baseColWidth="10" defaultColWidth="9" defaultRowHeight="15" x14ac:dyDescent="0.25"/>
  <cols>
    <col min="1" max="1" width="8" customWidth="1"/>
    <col min="2" max="2" width="65" customWidth="1"/>
    <col min="4" max="5" width="22" customWidth="1"/>
  </cols>
  <sheetData>
    <row r="1" spans="1:7" ht="32.1" customHeight="1" x14ac:dyDescent="0.35">
      <c r="A1" s="41" t="s">
        <v>69</v>
      </c>
      <c r="B1" s="41"/>
      <c r="C1" s="41"/>
      <c r="D1" s="41"/>
      <c r="E1" s="41"/>
      <c r="F1" s="41"/>
      <c r="G1" s="41"/>
    </row>
    <row r="3" spans="1:7" ht="30" x14ac:dyDescent="0.25">
      <c r="A3" s="25" t="s">
        <v>70</v>
      </c>
      <c r="B3" s="28" t="s">
        <v>71</v>
      </c>
      <c r="D3" s="1" t="s">
        <v>72</v>
      </c>
      <c r="E3" s="1" t="s">
        <v>73</v>
      </c>
    </row>
    <row r="4" spans="1:7" x14ac:dyDescent="0.25">
      <c r="A4" s="25" t="s">
        <v>74</v>
      </c>
      <c r="B4" s="28" t="s">
        <v>75</v>
      </c>
      <c r="D4" s="29" t="s">
        <v>76</v>
      </c>
      <c r="E4" s="26" t="s">
        <v>77</v>
      </c>
    </row>
    <row r="5" spans="1:7" ht="30" x14ac:dyDescent="0.25">
      <c r="A5" s="25" t="s">
        <v>78</v>
      </c>
      <c r="B5" s="28" t="s">
        <v>79</v>
      </c>
      <c r="D5" s="22" t="s">
        <v>80</v>
      </c>
      <c r="E5" s="26" t="s">
        <v>81</v>
      </c>
    </row>
    <row r="6" spans="1:7" ht="30" x14ac:dyDescent="0.25">
      <c r="A6" s="25" t="s">
        <v>82</v>
      </c>
      <c r="B6" s="28" t="s">
        <v>83</v>
      </c>
      <c r="D6" s="30" t="s">
        <v>84</v>
      </c>
      <c r="E6" s="26" t="s">
        <v>85</v>
      </c>
    </row>
    <row r="7" spans="1:7" x14ac:dyDescent="0.25">
      <c r="A7" s="25" t="s">
        <v>86</v>
      </c>
      <c r="B7" s="28" t="s">
        <v>87</v>
      </c>
    </row>
    <row r="8" spans="1:7" x14ac:dyDescent="0.25">
      <c r="A8" s="25" t="s">
        <v>88</v>
      </c>
      <c r="B8" s="28" t="s">
        <v>89</v>
      </c>
    </row>
    <row r="9" spans="1:7" x14ac:dyDescent="0.25">
      <c r="A9" s="25" t="s">
        <v>90</v>
      </c>
      <c r="B9" s="28" t="s">
        <v>91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Cashflow</vt:lpstr>
      <vt:lpstr>Übersicht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2026-05-08T13:49:55Z</dcterms:modified>
</cp:coreProperties>
</file>