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61C068C-24B4-4D30-953E-8DA347B65A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ingabe" sheetId="1" r:id="rId1"/>
    <sheet name="Belegungsplan" sheetId="2" r:id="rId2"/>
    <sheet name="Etiket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E42" i="3"/>
  <c r="A42" i="3"/>
  <c r="I40" i="3"/>
  <c r="E40" i="3"/>
  <c r="A40" i="3"/>
  <c r="I39" i="3"/>
  <c r="E39" i="3"/>
  <c r="A39" i="3"/>
  <c r="I37" i="3"/>
  <c r="E37" i="3"/>
  <c r="A37" i="3"/>
  <c r="I35" i="3"/>
  <c r="E35" i="3"/>
  <c r="A35" i="3"/>
  <c r="I34" i="3"/>
  <c r="E34" i="3"/>
  <c r="A34" i="3"/>
  <c r="I32" i="3"/>
  <c r="E32" i="3"/>
  <c r="A32" i="3"/>
  <c r="I30" i="3"/>
  <c r="E30" i="3"/>
  <c r="A30" i="3"/>
  <c r="I29" i="3"/>
  <c r="E29" i="3"/>
  <c r="A29" i="3"/>
  <c r="I27" i="3"/>
  <c r="E27" i="3"/>
  <c r="A27" i="3"/>
  <c r="I25" i="3"/>
  <c r="E25" i="3"/>
  <c r="A25" i="3"/>
  <c r="I24" i="3"/>
  <c r="E24" i="3"/>
  <c r="A24" i="3"/>
  <c r="I22" i="3"/>
  <c r="E22" i="3"/>
  <c r="A22" i="3"/>
  <c r="I20" i="3"/>
  <c r="E20" i="3"/>
  <c r="A20" i="3"/>
  <c r="I19" i="3"/>
  <c r="E19" i="3"/>
  <c r="A19" i="3"/>
  <c r="I17" i="3"/>
  <c r="E17" i="3"/>
  <c r="A17" i="3"/>
  <c r="I15" i="3"/>
  <c r="E15" i="3"/>
  <c r="A15" i="3"/>
  <c r="I14" i="3"/>
  <c r="E14" i="3"/>
  <c r="A14" i="3"/>
  <c r="I12" i="3"/>
  <c r="E12" i="3"/>
  <c r="A12" i="3"/>
  <c r="I10" i="3"/>
  <c r="E10" i="3"/>
  <c r="A10" i="3"/>
  <c r="I9" i="3"/>
  <c r="E9" i="3"/>
  <c r="A9" i="3"/>
  <c r="I7" i="3"/>
  <c r="E7" i="3"/>
  <c r="A7" i="3"/>
  <c r="I5" i="3"/>
  <c r="E5" i="3"/>
  <c r="A5" i="3"/>
  <c r="I4" i="3"/>
  <c r="E4" i="3"/>
  <c r="A4" i="3"/>
  <c r="A30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J12" i="2"/>
  <c r="I12" i="2"/>
  <c r="H12" i="2"/>
  <c r="G12" i="2"/>
  <c r="F12" i="2"/>
  <c r="E12" i="2"/>
  <c r="D12" i="2"/>
  <c r="C12" i="2"/>
  <c r="B12" i="2"/>
  <c r="A12" i="2"/>
  <c r="J11" i="2"/>
  <c r="I11" i="2"/>
  <c r="H11" i="2"/>
  <c r="G11" i="2"/>
  <c r="F11" i="2"/>
  <c r="E11" i="2"/>
  <c r="D11" i="2"/>
  <c r="C11" i="2"/>
  <c r="B11" i="2"/>
  <c r="A11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J8" i="2"/>
  <c r="I8" i="2"/>
  <c r="H8" i="2"/>
  <c r="G8" i="2"/>
  <c r="F8" i="2"/>
  <c r="E8" i="2"/>
  <c r="D8" i="2"/>
  <c r="C8" i="2"/>
  <c r="B8" i="2"/>
  <c r="A8" i="2"/>
  <c r="J7" i="2"/>
  <c r="I7" i="2"/>
  <c r="H7" i="2"/>
  <c r="G7" i="2"/>
  <c r="F7" i="2"/>
  <c r="E7" i="2"/>
  <c r="D7" i="2"/>
  <c r="C7" i="2"/>
  <c r="B7" i="2"/>
  <c r="A7" i="2"/>
  <c r="J6" i="2"/>
  <c r="I6" i="2"/>
  <c r="H6" i="2"/>
  <c r="G6" i="2"/>
  <c r="F6" i="2"/>
  <c r="E6" i="2"/>
  <c r="D6" i="2"/>
  <c r="C6" i="2"/>
  <c r="B6" i="2"/>
  <c r="A6" i="2"/>
  <c r="J5" i="2"/>
  <c r="I5" i="2"/>
  <c r="H5" i="2"/>
  <c r="G5" i="2"/>
  <c r="F5" i="2"/>
  <c r="E5" i="2"/>
  <c r="D5" i="2"/>
  <c r="C5" i="2"/>
  <c r="B5" i="2"/>
  <c r="A5" i="2"/>
  <c r="A2" i="2"/>
  <c r="O68" i="1"/>
  <c r="N68" i="1"/>
  <c r="A68" i="1"/>
  <c r="O67" i="1"/>
  <c r="N67" i="1"/>
  <c r="A67" i="1"/>
  <c r="O66" i="1"/>
  <c r="N66" i="1"/>
  <c r="A66" i="1"/>
  <c r="O65" i="1"/>
  <c r="N65" i="1"/>
  <c r="A65" i="1"/>
  <c r="O64" i="1"/>
  <c r="N64" i="1"/>
  <c r="A64" i="1"/>
  <c r="O63" i="1"/>
  <c r="N63" i="1"/>
  <c r="A63" i="1"/>
  <c r="O62" i="1"/>
  <c r="N62" i="1"/>
  <c r="A62" i="1"/>
  <c r="O61" i="1"/>
  <c r="N61" i="1"/>
  <c r="A61" i="1"/>
  <c r="O60" i="1"/>
  <c r="N60" i="1"/>
  <c r="A60" i="1"/>
  <c r="O59" i="1"/>
  <c r="N59" i="1"/>
  <c r="A59" i="1"/>
  <c r="O58" i="1"/>
  <c r="N58" i="1"/>
  <c r="A58" i="1"/>
  <c r="O57" i="1"/>
  <c r="N57" i="1"/>
  <c r="A57" i="1"/>
  <c r="O56" i="1"/>
  <c r="N56" i="1"/>
  <c r="A56" i="1"/>
  <c r="O55" i="1"/>
  <c r="N55" i="1"/>
  <c r="A55" i="1"/>
  <c r="O54" i="1"/>
  <c r="N54" i="1"/>
  <c r="A54" i="1"/>
  <c r="O53" i="1"/>
  <c r="N53" i="1"/>
  <c r="A53" i="1"/>
  <c r="O52" i="1"/>
  <c r="N52" i="1"/>
  <c r="A52" i="1"/>
  <c r="O51" i="1"/>
  <c r="N51" i="1"/>
  <c r="A51" i="1"/>
  <c r="O50" i="1"/>
  <c r="N50" i="1"/>
  <c r="A50" i="1"/>
  <c r="O49" i="1"/>
  <c r="N49" i="1"/>
  <c r="A49" i="1"/>
  <c r="O48" i="1"/>
  <c r="N48" i="1"/>
  <c r="A48" i="1"/>
  <c r="O47" i="1"/>
  <c r="N47" i="1"/>
  <c r="A47" i="1"/>
  <c r="O46" i="1"/>
  <c r="N46" i="1"/>
  <c r="A46" i="1"/>
  <c r="O45" i="1"/>
  <c r="N45" i="1"/>
  <c r="A45" i="1"/>
  <c r="O44" i="1"/>
  <c r="N44" i="1"/>
  <c r="A44" i="1"/>
  <c r="O43" i="1"/>
  <c r="N43" i="1"/>
  <c r="A43" i="1"/>
  <c r="O42" i="1"/>
  <c r="N42" i="1"/>
  <c r="A42" i="1"/>
  <c r="O41" i="1"/>
  <c r="N41" i="1"/>
  <c r="A41" i="1"/>
  <c r="O40" i="1"/>
  <c r="N40" i="1"/>
  <c r="A40" i="1"/>
  <c r="O39" i="1"/>
  <c r="N39" i="1"/>
  <c r="A39" i="1"/>
  <c r="O38" i="1"/>
  <c r="N38" i="1"/>
  <c r="A38" i="1"/>
  <c r="O37" i="1"/>
  <c r="N37" i="1"/>
  <c r="A37" i="1"/>
  <c r="O36" i="1"/>
  <c r="N36" i="1"/>
  <c r="A36" i="1"/>
  <c r="O35" i="1"/>
  <c r="N35" i="1"/>
  <c r="A35" i="1"/>
  <c r="O34" i="1"/>
  <c r="N34" i="1"/>
  <c r="A34" i="1"/>
  <c r="O33" i="1"/>
  <c r="N33" i="1"/>
  <c r="A33" i="1"/>
  <c r="O32" i="1"/>
  <c r="N32" i="1"/>
  <c r="A32" i="1"/>
  <c r="O31" i="1"/>
  <c r="N31" i="1"/>
  <c r="A31" i="1"/>
  <c r="O30" i="1"/>
  <c r="N30" i="1"/>
  <c r="A30" i="1"/>
  <c r="O29" i="1"/>
  <c r="N29" i="1"/>
  <c r="A29" i="1"/>
  <c r="O28" i="1"/>
  <c r="N28" i="1"/>
  <c r="A28" i="1"/>
  <c r="O27" i="1"/>
  <c r="N27" i="1"/>
  <c r="A27" i="1"/>
  <c r="O26" i="1"/>
  <c r="N26" i="1"/>
  <c r="A26" i="1"/>
  <c r="O25" i="1"/>
  <c r="N25" i="1"/>
  <c r="A25" i="1"/>
  <c r="O24" i="1"/>
  <c r="N24" i="1"/>
  <c r="A24" i="1"/>
  <c r="O23" i="1"/>
  <c r="N23" i="1"/>
  <c r="A23" i="1"/>
  <c r="O22" i="1"/>
  <c r="N22" i="1"/>
  <c r="A22" i="1"/>
  <c r="O21" i="1"/>
  <c r="N21" i="1"/>
  <c r="A21" i="1"/>
  <c r="O20" i="1"/>
  <c r="N20" i="1"/>
  <c r="A20" i="1"/>
  <c r="O19" i="1"/>
  <c r="N19" i="1"/>
  <c r="A19" i="1"/>
  <c r="O18" i="1"/>
  <c r="N18" i="1"/>
  <c r="A18" i="1"/>
  <c r="O17" i="1"/>
  <c r="N17" i="1"/>
  <c r="A17" i="1"/>
  <c r="O16" i="1"/>
  <c r="N16" i="1"/>
  <c r="A16" i="1"/>
  <c r="O15" i="1"/>
  <c r="N15" i="1"/>
  <c r="A15" i="1"/>
  <c r="O14" i="1"/>
  <c r="N14" i="1"/>
  <c r="A14" i="1"/>
  <c r="O13" i="1"/>
  <c r="N13" i="1"/>
  <c r="A13" i="1"/>
  <c r="O12" i="1"/>
  <c r="N12" i="1"/>
  <c r="A12" i="1"/>
  <c r="O11" i="1"/>
  <c r="N11" i="1"/>
  <c r="A11" i="1"/>
  <c r="O10" i="1"/>
  <c r="N10" i="1"/>
  <c r="A10" i="1"/>
  <c r="O9" i="1"/>
  <c r="N9" i="1"/>
  <c r="A9" i="1"/>
  <c r="L5" i="1"/>
  <c r="I5" i="1"/>
  <c r="F5" i="1"/>
  <c r="C5" i="1"/>
  <c r="L4" i="1"/>
  <c r="I4" i="1"/>
  <c r="F4" i="1"/>
  <c r="C4" i="1"/>
</calcChain>
</file>

<file path=xl/sharedStrings.xml><?xml version="1.0" encoding="utf-8"?>
<sst xmlns="http://schemas.openxmlformats.org/spreadsheetml/2006/main" count="200" uniqueCount="102">
  <si>
    <t>Beschriftung Sicherungskasten</t>
  </si>
  <si>
    <t>Stromkreise eintragen: Belegungsplan und Etiketten werden automatisch aus diesen Daten erzeugt.</t>
  </si>
  <si>
    <t>Aktive Stromkreise</t>
  </si>
  <si>
    <t>Reserve</t>
  </si>
  <si>
    <t>Prüfen</t>
  </si>
  <si>
    <t>Ohne RCD</t>
  </si>
  <si>
    <t>Hinweis: Gelbe Felder sind Eingabefelder. Die Spalten „Etikett kurz“ und „Drucktext“ werden automatisch erzeugt und in den Druckblättern verwendet.</t>
  </si>
  <si>
    <t>Beschriftete Plätze</t>
  </si>
  <si>
    <t>FI/RCD</t>
  </si>
  <si>
    <t>LS-Schalter</t>
  </si>
  <si>
    <t>Gesamt Einträge</t>
  </si>
  <si>
    <t>Nr.</t>
  </si>
  <si>
    <t>Verteilung</t>
  </si>
  <si>
    <t>Reihe</t>
  </si>
  <si>
    <t>Platz</t>
  </si>
  <si>
    <t>Bauteil</t>
  </si>
  <si>
    <t>Kennung</t>
  </si>
  <si>
    <t>Stromkreis</t>
  </si>
  <si>
    <t>Bereich / Raum</t>
  </si>
  <si>
    <t>Verbraucher / Bemerkung</t>
  </si>
  <si>
    <t>Absicherung</t>
  </si>
  <si>
    <t>Phasen</t>
  </si>
  <si>
    <t>RCD-Gruppe</t>
  </si>
  <si>
    <t>Status</t>
  </si>
  <si>
    <t>Etikett kurz</t>
  </si>
  <si>
    <t>Drucktext</t>
  </si>
  <si>
    <t>Musterhaus</t>
  </si>
  <si>
    <t>Hauptschalter</t>
  </si>
  <si>
    <t>HS1</t>
  </si>
  <si>
    <t>Gesamtanlage</t>
  </si>
  <si>
    <t>Technikraum</t>
  </si>
  <si>
    <t>Hauptschalter vor Unterverteilung</t>
  </si>
  <si>
    <t>63 A</t>
  </si>
  <si>
    <t>3P+N</t>
  </si>
  <si>
    <t>Aktiv</t>
  </si>
  <si>
    <t>FI1</t>
  </si>
  <si>
    <t>RCD Wohnbereich</t>
  </si>
  <si>
    <t>EG / OG</t>
  </si>
  <si>
    <t>30 mA für Licht und Steckdosen</t>
  </si>
  <si>
    <t>40 A</t>
  </si>
  <si>
    <t>4P</t>
  </si>
  <si>
    <t>F1</t>
  </si>
  <si>
    <t>Wohnzimmer Steckdosen</t>
  </si>
  <si>
    <t>Wohnzimmer</t>
  </si>
  <si>
    <t>TV, Router, Sofa-Bereich</t>
  </si>
  <si>
    <t>16 A</t>
  </si>
  <si>
    <t>1P+N</t>
  </si>
  <si>
    <t>FI 1</t>
  </si>
  <si>
    <t>F2</t>
  </si>
  <si>
    <t>Wohnzimmer Licht</t>
  </si>
  <si>
    <t>Deckenlicht und Wandleuchten</t>
  </si>
  <si>
    <t>10 A</t>
  </si>
  <si>
    <t>F3</t>
  </si>
  <si>
    <t>Küche Arbeitssteckdosen</t>
  </si>
  <si>
    <t>Küche</t>
  </si>
  <si>
    <t>Kaffeemaschine, Kleingeräte</t>
  </si>
  <si>
    <t>F4</t>
  </si>
  <si>
    <t>Geschirrspüler</t>
  </si>
  <si>
    <t>separater Stromkreis</t>
  </si>
  <si>
    <t>F5</t>
  </si>
  <si>
    <t>Herd / Kochfeld</t>
  </si>
  <si>
    <t>Drehstromanschluss</t>
  </si>
  <si>
    <t>F6</t>
  </si>
  <si>
    <t>Bad Steckdosen</t>
  </si>
  <si>
    <t>Bad</t>
  </si>
  <si>
    <t>Spiegelschrank, Steckdosen</t>
  </si>
  <si>
    <t>FI2</t>
  </si>
  <si>
    <t>RCD Haustechnik</t>
  </si>
  <si>
    <t>Technik / Außen</t>
  </si>
  <si>
    <t>30 mA für Geräte und Außenkreis</t>
  </si>
  <si>
    <t>F7</t>
  </si>
  <si>
    <t>Waschmaschine</t>
  </si>
  <si>
    <t>Hauswirtschaft</t>
  </si>
  <si>
    <t>FI 2</t>
  </si>
  <si>
    <t>F8</t>
  </si>
  <si>
    <t>Trockner</t>
  </si>
  <si>
    <t>F9</t>
  </si>
  <si>
    <t>Außenbeleuchtung</t>
  </si>
  <si>
    <t>Garten / Terrasse</t>
  </si>
  <si>
    <t>Leuchten und Bewegungsmelder</t>
  </si>
  <si>
    <t>F10</t>
  </si>
  <si>
    <t>Garage Steckdosen</t>
  </si>
  <si>
    <t>Garage</t>
  </si>
  <si>
    <t>Werkbank und Torantrieb</t>
  </si>
  <si>
    <t>Überspannungsschutz</t>
  </si>
  <si>
    <t>SPD1</t>
  </si>
  <si>
    <t>Schutzgerät im Verteiler</t>
  </si>
  <si>
    <t>—</t>
  </si>
  <si>
    <t>R1</t>
  </si>
  <si>
    <t>Reserveplatz 1</t>
  </si>
  <si>
    <t>Verteiler</t>
  </si>
  <si>
    <t>frei für spätere Erweiterung</t>
  </si>
  <si>
    <t>Nicht zugeordnet</t>
  </si>
  <si>
    <t>R2</t>
  </si>
  <si>
    <t>Reserveplatz 2</t>
  </si>
  <si>
    <t>Sicherungskasten-Belegungsplan</t>
  </si>
  <si>
    <t>Bereich</t>
  </si>
  <si>
    <t>Verbraucher / Hinweis</t>
  </si>
  <si>
    <t>RCD</t>
  </si>
  <si>
    <t>Etiketten für Sicherungsautomaten</t>
  </si>
  <si>
    <t>Die Etiketten sind mit der Eingabe verknüpft. Text in der Tabelle ändern, dann dieses Blatt drucken oder als PDF speichern.</t>
  </si>
  <si>
    <t>Sicherheitshinweis: Diese Vorlage ersetzt keine Prüfung durch eine Elektrofachkraft. Änderungen an elektrischen Anlagen dürfen nur fachgerecht durchgeführt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</si>
</sst>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rlito"/>
    </font>
    <font>
      <b/>
      <sz val="18"/>
      <color rgb="FFFFFFFF"/>
      <name val="Carlito"/>
    </font>
    <font>
      <i/>
      <sz val="11"/>
      <color rgb="FF374151"/>
      <name val="Carlito"/>
    </font>
    <font>
      <sz val="11"/>
      <color rgb="FF111827"/>
      <name val="Carlito"/>
    </font>
    <font>
      <b/>
      <sz val="11"/>
      <color rgb="FF2563EB"/>
      <name val="Carlito"/>
    </font>
    <font>
      <sz val="11"/>
      <color rgb="FF92400E"/>
      <name val="Carlito"/>
    </font>
    <font>
      <b/>
      <sz val="11"/>
      <color rgb="FFFFFFFF"/>
      <name val="Carlito"/>
    </font>
    <font>
      <sz val="11"/>
      <color rgb="FF374151"/>
      <name val="Carlito"/>
    </font>
    <font>
      <b/>
      <sz val="12"/>
      <color rgb="FF111827"/>
      <name val="Carlito"/>
    </font>
    <font>
      <sz val="9"/>
      <color rgb="FF374151"/>
      <name val="Carlito"/>
    </font>
    <font>
      <b/>
      <sz val="11"/>
      <color rgb="FF991B1B"/>
      <name val="Carlito"/>
    </font>
    <font>
      <b/>
      <sz val="11"/>
      <color rgb="FF111827"/>
      <name val="Carlito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FEF3C7"/>
      </patternFill>
    </fill>
    <fill>
      <patternFill patternType="solid">
        <fgColor rgb="FF334155"/>
      </patternFill>
    </fill>
    <fill>
      <patternFill patternType="solid">
        <fgColor rgb="FFFFFFFF"/>
      </patternFill>
    </fill>
    <fill>
      <patternFill patternType="solid">
        <fgColor rgb="FFFFFBEB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EE2E2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4B5563"/>
      </left>
      <right style="thin">
        <color rgb="FF4B5563"/>
      </right>
      <top style="thin">
        <color rgb="FF4B5563"/>
      </top>
      <bottom style="thin">
        <color rgb="FF4B5563"/>
      </bottom>
      <diagonal/>
    </border>
  </borders>
  <cellStyleXfs count="2">
    <xf numFmtId="0" fontId="0" fillId="0" borderId="0"/>
    <xf numFmtId="0" fontId="12" fillId="0" borderId="0"/>
  </cellStyleXfs>
  <cellXfs count="21">
    <xf numFmtId="0" fontId="0" fillId="0" borderId="0" xfId="0"/>
    <xf numFmtId="0" fontId="6" fillId="6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vertical="center" wrapText="1"/>
    </xf>
    <xf numFmtId="0" fontId="3" fillId="8" borderId="1" xfId="1" applyFont="1" applyFill="1" applyBorder="1" applyAlignment="1">
      <alignment vertical="center" wrapText="1"/>
    </xf>
    <xf numFmtId="0" fontId="3" fillId="9" borderId="1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2" fillId="3" borderId="0" xfId="1" applyFont="1" applyFill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0" fontId="7" fillId="3" borderId="0" xfId="1" applyFont="1" applyFill="1" applyAlignment="1">
      <alignment horizontal="center" vertical="center"/>
    </xf>
    <xf numFmtId="0" fontId="0" fillId="0" borderId="1" xfId="1" applyFont="1" applyBorder="1"/>
    <xf numFmtId="0" fontId="6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10" fillId="11" borderId="1" xfId="1" applyFont="1" applyFill="1" applyBorder="1" applyAlignment="1">
      <alignment horizontal="center" vertical="center" wrapText="1"/>
    </xf>
    <xf numFmtId="0" fontId="8" fillId="12" borderId="2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8">
    <dxf>
      <font>
        <color rgb="FF991B1B"/>
      </font>
      <fill>
        <patternFill patternType="solid">
          <bgColor rgb="FFFEE2E2"/>
        </patternFill>
      </fill>
    </dxf>
    <dxf>
      <font>
        <color rgb="FF6B7280"/>
      </font>
      <fill>
        <patternFill patternType="solid">
          <bgColor rgb="FFF3F4F6"/>
        </patternFill>
      </fill>
    </dxf>
    <dxf>
      <fill>
        <patternFill patternType="solid">
          <bgColor rgb="FFFEF3C7"/>
        </patternFill>
      </fill>
    </dxf>
    <dxf>
      <font>
        <b/>
        <color rgb="FF3730A3"/>
      </font>
      <fill>
        <patternFill patternType="solid">
          <bgColor rgb="FFE0E7FF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6B7280"/>
      </font>
      <fill>
        <patternFill patternType="solid">
          <bgColor rgb="FFF3F4F6"/>
        </patternFill>
      </fill>
    </dxf>
    <dxf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romkreisTabelle" displayName="StromkreisTabelle" ref="A8:O68">
  <tableColumns count="15">
    <tableColumn id="1" xr3:uid="{00000000-0010-0000-0000-000001000000}" name="Nr."/>
    <tableColumn id="2" xr3:uid="{00000000-0010-0000-0000-000002000000}" name="Verteilung"/>
    <tableColumn id="3" xr3:uid="{00000000-0010-0000-0000-000003000000}" name="Reihe"/>
    <tableColumn id="4" xr3:uid="{00000000-0010-0000-0000-000004000000}" name="Platz"/>
    <tableColumn id="5" xr3:uid="{00000000-0010-0000-0000-000005000000}" name="Bauteil"/>
    <tableColumn id="6" xr3:uid="{00000000-0010-0000-0000-000006000000}" name="Kennung"/>
    <tableColumn id="7" xr3:uid="{00000000-0010-0000-0000-000007000000}" name="Stromkreis"/>
    <tableColumn id="8" xr3:uid="{00000000-0010-0000-0000-000008000000}" name="Bereich / Raum"/>
    <tableColumn id="9" xr3:uid="{00000000-0010-0000-0000-000009000000}" name="Verbraucher / Bemerkung"/>
    <tableColumn id="10" xr3:uid="{00000000-0010-0000-0000-00000A000000}" name="Absicherung"/>
    <tableColumn id="11" xr3:uid="{00000000-0010-0000-0000-00000B000000}" name="Phasen"/>
    <tableColumn id="12" xr3:uid="{00000000-0010-0000-0000-00000C000000}" name="RCD-Gruppe"/>
    <tableColumn id="13" xr3:uid="{00000000-0010-0000-0000-00000D000000}" name="Status"/>
    <tableColumn id="14" xr3:uid="{00000000-0010-0000-0000-00000E000000}" name="Etikett kurz"/>
    <tableColumn id="15" xr3:uid="{00000000-0010-0000-0000-00000F000000}" name="Drucktex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workbookViewId="0"/>
  </sheetViews>
  <sheetFormatPr baseColWidth="10" defaultColWidth="9" defaultRowHeight="15" x14ac:dyDescent="0.25"/>
  <cols>
    <col min="1" max="1" width="5" customWidth="1"/>
    <col min="2" max="2" width="14" customWidth="1"/>
    <col min="3" max="4" width="7" customWidth="1"/>
    <col min="5" max="5" width="18" customWidth="1"/>
    <col min="6" max="6" width="10" customWidth="1"/>
    <col min="7" max="7" width="26" customWidth="1"/>
    <col min="8" max="8" width="20" customWidth="1"/>
    <col min="9" max="9" width="30" customWidth="1"/>
    <col min="10" max="10" width="12" customWidth="1"/>
    <col min="11" max="11" width="10" customWidth="1"/>
    <col min="12" max="12" width="16" customWidth="1"/>
    <col min="13" max="13" width="14" customWidth="1"/>
    <col min="14" max="14" width="32" customWidth="1"/>
    <col min="15" max="15" width="36" customWidth="1"/>
  </cols>
  <sheetData>
    <row r="1" spans="1:15" ht="30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1.95" customHeight="1" x14ac:dyDescent="0.2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x14ac:dyDescent="0.25">
      <c r="A4" s="10" t="s">
        <v>2</v>
      </c>
      <c r="B4" s="11"/>
      <c r="C4" s="6">
        <f>COUNTIF(M9:M68,"Aktiv")</f>
        <v>13</v>
      </c>
      <c r="D4" s="11" t="s">
        <v>3</v>
      </c>
      <c r="E4" s="10"/>
      <c r="F4" s="6">
        <f>COUNTIF(M9:M68,"Reserve")</f>
        <v>2</v>
      </c>
      <c r="G4" s="10" t="s">
        <v>4</v>
      </c>
      <c r="H4" s="11"/>
      <c r="I4" s="6">
        <f>COUNTIF(M9:M68,"Prüfen")</f>
        <v>1</v>
      </c>
      <c r="J4" s="12" t="s">
        <v>5</v>
      </c>
      <c r="K4" s="10"/>
      <c r="L4" s="6">
        <f>COUNTIF(L9:L68,"Ohne RCD")</f>
        <v>4</v>
      </c>
      <c r="M4" s="13" t="s">
        <v>6</v>
      </c>
      <c r="N4" s="13"/>
      <c r="O4" s="13"/>
    </row>
    <row r="5" spans="1:15" x14ac:dyDescent="0.25">
      <c r="A5" s="10" t="s">
        <v>7</v>
      </c>
      <c r="B5" s="11"/>
      <c r="C5" s="6">
        <f>COUNTIF(G9:G68,"&lt;&gt;")</f>
        <v>16</v>
      </c>
      <c r="D5" s="11" t="s">
        <v>8</v>
      </c>
      <c r="E5" s="10"/>
      <c r="F5" s="6">
        <f>COUNTIF(E9:E68,"FI/RCD")</f>
        <v>2</v>
      </c>
      <c r="G5" s="10" t="s">
        <v>9</v>
      </c>
      <c r="H5" s="11"/>
      <c r="I5" s="6">
        <f>COUNTIF(E9:E68,"LS-Schalter")</f>
        <v>10</v>
      </c>
      <c r="J5" s="10" t="s">
        <v>10</v>
      </c>
      <c r="K5" s="10"/>
      <c r="L5" s="6">
        <f>COUNTIF(F9:F68,"&lt;&gt;")</f>
        <v>16</v>
      </c>
      <c r="M5" s="13"/>
      <c r="N5" s="13"/>
      <c r="O5" s="13"/>
    </row>
    <row r="8" spans="1:15" ht="27.95" customHeight="1" x14ac:dyDescent="0.25">
      <c r="A8" s="1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1" t="s">
        <v>25</v>
      </c>
    </row>
    <row r="9" spans="1:15" ht="44.1" customHeight="1" x14ac:dyDescent="0.25">
      <c r="A9" s="2">
        <f t="shared" ref="A9:A40" si="0">IF(F9="","",ROW()-8)</f>
        <v>1</v>
      </c>
      <c r="B9" s="3" t="s">
        <v>26</v>
      </c>
      <c r="C9" s="3">
        <v>1</v>
      </c>
      <c r="D9" s="3">
        <v>1</v>
      </c>
      <c r="E9" s="3" t="s">
        <v>27</v>
      </c>
      <c r="F9" s="3" t="s">
        <v>28</v>
      </c>
      <c r="G9" s="3" t="s">
        <v>29</v>
      </c>
      <c r="H9" s="3" t="s">
        <v>30</v>
      </c>
      <c r="I9" s="3" t="s">
        <v>31</v>
      </c>
      <c r="J9" s="3" t="s">
        <v>32</v>
      </c>
      <c r="K9" s="3" t="s">
        <v>33</v>
      </c>
      <c r="L9" s="3" t="s">
        <v>5</v>
      </c>
      <c r="M9" s="3" t="s">
        <v>34</v>
      </c>
      <c r="N9" s="4" t="str">
        <f t="shared" ref="N9:N40" si="1">IF(G9="","",F9&amp;" · "&amp;G9)</f>
        <v>HS1 · Gesamtanlage</v>
      </c>
      <c r="O9" s="4" t="str">
        <f t="shared" ref="O9:O40" si="2">IF(G9="","",F9&amp;CHAR(10)&amp;G9&amp;CHAR(10)&amp;H9&amp;" · "&amp;J9&amp;" · "&amp;L9)</f>
        <v>HS1
Gesamtanlage
Technikraum · 63 A · Ohne RCD</v>
      </c>
    </row>
    <row r="10" spans="1:15" ht="44.1" customHeight="1" x14ac:dyDescent="0.25">
      <c r="A10" s="2">
        <f t="shared" si="0"/>
        <v>2</v>
      </c>
      <c r="B10" s="3" t="s">
        <v>26</v>
      </c>
      <c r="C10" s="3">
        <v>1</v>
      </c>
      <c r="D10" s="3">
        <v>2</v>
      </c>
      <c r="E10" s="3" t="s">
        <v>8</v>
      </c>
      <c r="F10" s="3" t="s">
        <v>35</v>
      </c>
      <c r="G10" s="3" t="s">
        <v>36</v>
      </c>
      <c r="H10" s="3" t="s">
        <v>37</v>
      </c>
      <c r="I10" s="3" t="s">
        <v>38</v>
      </c>
      <c r="J10" s="3" t="s">
        <v>39</v>
      </c>
      <c r="K10" s="3" t="s">
        <v>40</v>
      </c>
      <c r="L10" s="3" t="s">
        <v>5</v>
      </c>
      <c r="M10" s="3" t="s">
        <v>34</v>
      </c>
      <c r="N10" s="4" t="str">
        <f t="shared" si="1"/>
        <v>FI1 · RCD Wohnbereich</v>
      </c>
      <c r="O10" s="4" t="str">
        <f t="shared" si="2"/>
        <v>FI1
RCD Wohnbereich
EG / OG · 40 A · Ohne RCD</v>
      </c>
    </row>
    <row r="11" spans="1:15" ht="44.1" customHeight="1" x14ac:dyDescent="0.25">
      <c r="A11" s="2">
        <f t="shared" si="0"/>
        <v>3</v>
      </c>
      <c r="B11" s="3" t="s">
        <v>26</v>
      </c>
      <c r="C11" s="3">
        <v>1</v>
      </c>
      <c r="D11" s="3">
        <v>3</v>
      </c>
      <c r="E11" s="3" t="s">
        <v>9</v>
      </c>
      <c r="F11" s="3" t="s">
        <v>41</v>
      </c>
      <c r="G11" s="3" t="s">
        <v>42</v>
      </c>
      <c r="H11" s="3" t="s">
        <v>43</v>
      </c>
      <c r="I11" s="3" t="s">
        <v>44</v>
      </c>
      <c r="J11" s="3" t="s">
        <v>45</v>
      </c>
      <c r="K11" s="3" t="s">
        <v>46</v>
      </c>
      <c r="L11" s="3" t="s">
        <v>47</v>
      </c>
      <c r="M11" s="3" t="s">
        <v>34</v>
      </c>
      <c r="N11" s="4" t="str">
        <f t="shared" si="1"/>
        <v>F1 · Wohnzimmer Steckdosen</v>
      </c>
      <c r="O11" s="4" t="str">
        <f t="shared" si="2"/>
        <v>F1
Wohnzimmer Steckdosen
Wohnzimmer · 16 A · FI 1</v>
      </c>
    </row>
    <row r="12" spans="1:15" ht="44.1" customHeight="1" x14ac:dyDescent="0.25">
      <c r="A12" s="2">
        <f t="shared" si="0"/>
        <v>4</v>
      </c>
      <c r="B12" s="3" t="s">
        <v>26</v>
      </c>
      <c r="C12" s="3">
        <v>1</v>
      </c>
      <c r="D12" s="3">
        <v>4</v>
      </c>
      <c r="E12" s="3" t="s">
        <v>9</v>
      </c>
      <c r="F12" s="3" t="s">
        <v>48</v>
      </c>
      <c r="G12" s="3" t="s">
        <v>49</v>
      </c>
      <c r="H12" s="3" t="s">
        <v>43</v>
      </c>
      <c r="I12" s="3" t="s">
        <v>50</v>
      </c>
      <c r="J12" s="3" t="s">
        <v>51</v>
      </c>
      <c r="K12" s="3" t="s">
        <v>46</v>
      </c>
      <c r="L12" s="3" t="s">
        <v>47</v>
      </c>
      <c r="M12" s="3" t="s">
        <v>34</v>
      </c>
      <c r="N12" s="4" t="str">
        <f t="shared" si="1"/>
        <v>F2 · Wohnzimmer Licht</v>
      </c>
      <c r="O12" s="4" t="str">
        <f t="shared" si="2"/>
        <v>F2
Wohnzimmer Licht
Wohnzimmer · 10 A · FI 1</v>
      </c>
    </row>
    <row r="13" spans="1:15" ht="44.1" customHeight="1" x14ac:dyDescent="0.25">
      <c r="A13" s="2">
        <f t="shared" si="0"/>
        <v>5</v>
      </c>
      <c r="B13" s="3" t="s">
        <v>26</v>
      </c>
      <c r="C13" s="3">
        <v>1</v>
      </c>
      <c r="D13" s="3">
        <v>5</v>
      </c>
      <c r="E13" s="3" t="s">
        <v>9</v>
      </c>
      <c r="F13" s="3" t="s">
        <v>52</v>
      </c>
      <c r="G13" s="3" t="s">
        <v>53</v>
      </c>
      <c r="H13" s="3" t="s">
        <v>54</v>
      </c>
      <c r="I13" s="3" t="s">
        <v>55</v>
      </c>
      <c r="J13" s="3" t="s">
        <v>45</v>
      </c>
      <c r="K13" s="3" t="s">
        <v>46</v>
      </c>
      <c r="L13" s="3" t="s">
        <v>47</v>
      </c>
      <c r="M13" s="3" t="s">
        <v>34</v>
      </c>
      <c r="N13" s="4" t="str">
        <f t="shared" si="1"/>
        <v>F3 · Küche Arbeitssteckdosen</v>
      </c>
      <c r="O13" s="4" t="str">
        <f t="shared" si="2"/>
        <v>F3
Küche Arbeitssteckdosen
Küche · 16 A · FI 1</v>
      </c>
    </row>
    <row r="14" spans="1:15" ht="44.1" customHeight="1" x14ac:dyDescent="0.25">
      <c r="A14" s="2">
        <f t="shared" si="0"/>
        <v>6</v>
      </c>
      <c r="B14" s="3" t="s">
        <v>26</v>
      </c>
      <c r="C14" s="3">
        <v>1</v>
      </c>
      <c r="D14" s="3">
        <v>6</v>
      </c>
      <c r="E14" s="3" t="s">
        <v>9</v>
      </c>
      <c r="F14" s="3" t="s">
        <v>56</v>
      </c>
      <c r="G14" s="3" t="s">
        <v>57</v>
      </c>
      <c r="H14" s="3" t="s">
        <v>54</v>
      </c>
      <c r="I14" s="3" t="s">
        <v>58</v>
      </c>
      <c r="J14" s="3" t="s">
        <v>45</v>
      </c>
      <c r="K14" s="3" t="s">
        <v>46</v>
      </c>
      <c r="L14" s="3" t="s">
        <v>47</v>
      </c>
      <c r="M14" s="3" t="s">
        <v>34</v>
      </c>
      <c r="N14" s="4" t="str">
        <f t="shared" si="1"/>
        <v>F4 · Geschirrspüler</v>
      </c>
      <c r="O14" s="4" t="str">
        <f t="shared" si="2"/>
        <v>F4
Geschirrspüler
Küche · 16 A · FI 1</v>
      </c>
    </row>
    <row r="15" spans="1:15" ht="44.1" customHeight="1" x14ac:dyDescent="0.25">
      <c r="A15" s="2">
        <f t="shared" si="0"/>
        <v>7</v>
      </c>
      <c r="B15" s="3" t="s">
        <v>26</v>
      </c>
      <c r="C15" s="3">
        <v>1</v>
      </c>
      <c r="D15" s="3">
        <v>7</v>
      </c>
      <c r="E15" s="3" t="s">
        <v>9</v>
      </c>
      <c r="F15" s="3" t="s">
        <v>59</v>
      </c>
      <c r="G15" s="3" t="s">
        <v>60</v>
      </c>
      <c r="H15" s="3" t="s">
        <v>54</v>
      </c>
      <c r="I15" s="3" t="s">
        <v>61</v>
      </c>
      <c r="J15" s="3" t="s">
        <v>45</v>
      </c>
      <c r="K15" s="3" t="s">
        <v>33</v>
      </c>
      <c r="L15" s="3" t="s">
        <v>47</v>
      </c>
      <c r="M15" s="3" t="s">
        <v>34</v>
      </c>
      <c r="N15" s="4" t="str">
        <f t="shared" si="1"/>
        <v>F5 · Herd / Kochfeld</v>
      </c>
      <c r="O15" s="4" t="str">
        <f t="shared" si="2"/>
        <v>F5
Herd / Kochfeld
Küche · 16 A · FI 1</v>
      </c>
    </row>
    <row r="16" spans="1:15" ht="44.1" customHeight="1" x14ac:dyDescent="0.25">
      <c r="A16" s="2">
        <f t="shared" si="0"/>
        <v>8</v>
      </c>
      <c r="B16" s="3" t="s">
        <v>26</v>
      </c>
      <c r="C16" s="3">
        <v>1</v>
      </c>
      <c r="D16" s="3">
        <v>8</v>
      </c>
      <c r="E16" s="3" t="s">
        <v>9</v>
      </c>
      <c r="F16" s="3" t="s">
        <v>62</v>
      </c>
      <c r="G16" s="3" t="s">
        <v>63</v>
      </c>
      <c r="H16" s="3" t="s">
        <v>64</v>
      </c>
      <c r="I16" s="3" t="s">
        <v>65</v>
      </c>
      <c r="J16" s="3" t="s">
        <v>45</v>
      </c>
      <c r="K16" s="3" t="s">
        <v>46</v>
      </c>
      <c r="L16" s="3" t="s">
        <v>47</v>
      </c>
      <c r="M16" s="3" t="s">
        <v>34</v>
      </c>
      <c r="N16" s="4" t="str">
        <f t="shared" si="1"/>
        <v>F6 · Bad Steckdosen</v>
      </c>
      <c r="O16" s="4" t="str">
        <f t="shared" si="2"/>
        <v>F6
Bad Steckdosen
Bad · 16 A · FI 1</v>
      </c>
    </row>
    <row r="17" spans="1:15" ht="44.1" customHeight="1" x14ac:dyDescent="0.25">
      <c r="A17" s="2">
        <f t="shared" si="0"/>
        <v>9</v>
      </c>
      <c r="B17" s="3" t="s">
        <v>26</v>
      </c>
      <c r="C17" s="3">
        <v>2</v>
      </c>
      <c r="D17" s="3">
        <v>1</v>
      </c>
      <c r="E17" s="3" t="s">
        <v>8</v>
      </c>
      <c r="F17" s="3" t="s">
        <v>66</v>
      </c>
      <c r="G17" s="3" t="s">
        <v>67</v>
      </c>
      <c r="H17" s="3" t="s">
        <v>68</v>
      </c>
      <c r="I17" s="3" t="s">
        <v>69</v>
      </c>
      <c r="J17" s="3" t="s">
        <v>39</v>
      </c>
      <c r="K17" s="3" t="s">
        <v>40</v>
      </c>
      <c r="L17" s="3" t="s">
        <v>5</v>
      </c>
      <c r="M17" s="3" t="s">
        <v>34</v>
      </c>
      <c r="N17" s="4" t="str">
        <f t="shared" si="1"/>
        <v>FI2 · RCD Haustechnik</v>
      </c>
      <c r="O17" s="4" t="str">
        <f t="shared" si="2"/>
        <v>FI2
RCD Haustechnik
Technik / Außen · 40 A · Ohne RCD</v>
      </c>
    </row>
    <row r="18" spans="1:15" ht="44.1" customHeight="1" x14ac:dyDescent="0.25">
      <c r="A18" s="2">
        <f t="shared" si="0"/>
        <v>10</v>
      </c>
      <c r="B18" s="3" t="s">
        <v>26</v>
      </c>
      <c r="C18" s="3">
        <v>2</v>
      </c>
      <c r="D18" s="3">
        <v>2</v>
      </c>
      <c r="E18" s="3" t="s">
        <v>9</v>
      </c>
      <c r="F18" s="3" t="s">
        <v>70</v>
      </c>
      <c r="G18" s="3" t="s">
        <v>71</v>
      </c>
      <c r="H18" s="3" t="s">
        <v>72</v>
      </c>
      <c r="I18" s="3" t="s">
        <v>58</v>
      </c>
      <c r="J18" s="3" t="s">
        <v>45</v>
      </c>
      <c r="K18" s="3" t="s">
        <v>46</v>
      </c>
      <c r="L18" s="3" t="s">
        <v>73</v>
      </c>
      <c r="M18" s="3" t="s">
        <v>34</v>
      </c>
      <c r="N18" s="4" t="str">
        <f t="shared" si="1"/>
        <v>F7 · Waschmaschine</v>
      </c>
      <c r="O18" s="4" t="str">
        <f t="shared" si="2"/>
        <v>F7
Waschmaschine
Hauswirtschaft · 16 A · FI 2</v>
      </c>
    </row>
    <row r="19" spans="1:15" ht="44.1" customHeight="1" x14ac:dyDescent="0.25">
      <c r="A19" s="2">
        <f t="shared" si="0"/>
        <v>11</v>
      </c>
      <c r="B19" s="3" t="s">
        <v>26</v>
      </c>
      <c r="C19" s="3">
        <v>2</v>
      </c>
      <c r="D19" s="3">
        <v>3</v>
      </c>
      <c r="E19" s="3" t="s">
        <v>9</v>
      </c>
      <c r="F19" s="3" t="s">
        <v>74</v>
      </c>
      <c r="G19" s="3" t="s">
        <v>75</v>
      </c>
      <c r="H19" s="3" t="s">
        <v>72</v>
      </c>
      <c r="I19" s="3" t="s">
        <v>58</v>
      </c>
      <c r="J19" s="3" t="s">
        <v>45</v>
      </c>
      <c r="K19" s="3" t="s">
        <v>46</v>
      </c>
      <c r="L19" s="3" t="s">
        <v>73</v>
      </c>
      <c r="M19" s="3" t="s">
        <v>34</v>
      </c>
      <c r="N19" s="4" t="str">
        <f t="shared" si="1"/>
        <v>F8 · Trockner</v>
      </c>
      <c r="O19" s="4" t="str">
        <f t="shared" si="2"/>
        <v>F8
Trockner
Hauswirtschaft · 16 A · FI 2</v>
      </c>
    </row>
    <row r="20" spans="1:15" ht="44.1" customHeight="1" x14ac:dyDescent="0.25">
      <c r="A20" s="2">
        <f t="shared" si="0"/>
        <v>12</v>
      </c>
      <c r="B20" s="3" t="s">
        <v>26</v>
      </c>
      <c r="C20" s="3">
        <v>2</v>
      </c>
      <c r="D20" s="3">
        <v>4</v>
      </c>
      <c r="E20" s="3" t="s">
        <v>9</v>
      </c>
      <c r="F20" s="3" t="s">
        <v>76</v>
      </c>
      <c r="G20" s="3" t="s">
        <v>77</v>
      </c>
      <c r="H20" s="3" t="s">
        <v>78</v>
      </c>
      <c r="I20" s="3" t="s">
        <v>79</v>
      </c>
      <c r="J20" s="3" t="s">
        <v>51</v>
      </c>
      <c r="K20" s="3" t="s">
        <v>46</v>
      </c>
      <c r="L20" s="3" t="s">
        <v>73</v>
      </c>
      <c r="M20" s="3" t="s">
        <v>34</v>
      </c>
      <c r="N20" s="4" t="str">
        <f t="shared" si="1"/>
        <v>F9 · Außenbeleuchtung</v>
      </c>
      <c r="O20" s="4" t="str">
        <f t="shared" si="2"/>
        <v>F9
Außenbeleuchtung
Garten / Terrasse · 10 A · FI 2</v>
      </c>
    </row>
    <row r="21" spans="1:15" ht="44.1" customHeight="1" x14ac:dyDescent="0.25">
      <c r="A21" s="2">
        <f t="shared" si="0"/>
        <v>13</v>
      </c>
      <c r="B21" s="3" t="s">
        <v>26</v>
      </c>
      <c r="C21" s="3">
        <v>2</v>
      </c>
      <c r="D21" s="3">
        <v>5</v>
      </c>
      <c r="E21" s="3" t="s">
        <v>9</v>
      </c>
      <c r="F21" s="3" t="s">
        <v>80</v>
      </c>
      <c r="G21" s="3" t="s">
        <v>81</v>
      </c>
      <c r="H21" s="3" t="s">
        <v>82</v>
      </c>
      <c r="I21" s="3" t="s">
        <v>83</v>
      </c>
      <c r="J21" s="3" t="s">
        <v>45</v>
      </c>
      <c r="K21" s="3" t="s">
        <v>46</v>
      </c>
      <c r="L21" s="3" t="s">
        <v>73</v>
      </c>
      <c r="M21" s="3" t="s">
        <v>4</v>
      </c>
      <c r="N21" s="4" t="str">
        <f t="shared" si="1"/>
        <v>F10 · Garage Steckdosen</v>
      </c>
      <c r="O21" s="4" t="str">
        <f t="shared" si="2"/>
        <v>F10
Garage Steckdosen
Garage · 16 A · FI 2</v>
      </c>
    </row>
    <row r="22" spans="1:15" ht="44.1" customHeight="1" x14ac:dyDescent="0.25">
      <c r="A22" s="2">
        <f t="shared" si="0"/>
        <v>14</v>
      </c>
      <c r="B22" s="3" t="s">
        <v>26</v>
      </c>
      <c r="C22" s="3">
        <v>2</v>
      </c>
      <c r="D22" s="3">
        <v>6</v>
      </c>
      <c r="E22" s="3" t="s">
        <v>84</v>
      </c>
      <c r="F22" s="3" t="s">
        <v>85</v>
      </c>
      <c r="G22" s="3" t="s">
        <v>84</v>
      </c>
      <c r="H22" s="3" t="s">
        <v>30</v>
      </c>
      <c r="I22" s="3" t="s">
        <v>86</v>
      </c>
      <c r="J22" s="3" t="s">
        <v>87</v>
      </c>
      <c r="K22" s="3" t="s">
        <v>33</v>
      </c>
      <c r="L22" s="3" t="s">
        <v>5</v>
      </c>
      <c r="M22" s="3" t="s">
        <v>34</v>
      </c>
      <c r="N22" s="4" t="str">
        <f t="shared" si="1"/>
        <v>SPD1 · Überspannungsschutz</v>
      </c>
      <c r="O22" s="4" t="str">
        <f t="shared" si="2"/>
        <v>SPD1
Überspannungsschutz
Technikraum · — · Ohne RCD</v>
      </c>
    </row>
    <row r="23" spans="1:15" ht="44.1" customHeight="1" x14ac:dyDescent="0.25">
      <c r="A23" s="2">
        <f t="shared" si="0"/>
        <v>15</v>
      </c>
      <c r="B23" s="3" t="s">
        <v>26</v>
      </c>
      <c r="C23" s="3">
        <v>2</v>
      </c>
      <c r="D23" s="3">
        <v>7</v>
      </c>
      <c r="E23" s="3" t="s">
        <v>3</v>
      </c>
      <c r="F23" s="3" t="s">
        <v>88</v>
      </c>
      <c r="G23" s="3" t="s">
        <v>89</v>
      </c>
      <c r="H23" s="3" t="s">
        <v>90</v>
      </c>
      <c r="I23" s="3" t="s">
        <v>91</v>
      </c>
      <c r="J23" s="3" t="s">
        <v>45</v>
      </c>
      <c r="K23" s="3" t="s">
        <v>46</v>
      </c>
      <c r="L23" s="3" t="s">
        <v>92</v>
      </c>
      <c r="M23" s="3" t="s">
        <v>3</v>
      </c>
      <c r="N23" s="4" t="str">
        <f t="shared" si="1"/>
        <v>R1 · Reserveplatz 1</v>
      </c>
      <c r="O23" s="4" t="str">
        <f t="shared" si="2"/>
        <v>R1
Reserveplatz 1
Verteiler · 16 A · Nicht zugeordnet</v>
      </c>
    </row>
    <row r="24" spans="1:15" ht="44.1" customHeight="1" x14ac:dyDescent="0.25">
      <c r="A24" s="2">
        <f t="shared" si="0"/>
        <v>16</v>
      </c>
      <c r="B24" s="3" t="s">
        <v>26</v>
      </c>
      <c r="C24" s="3">
        <v>2</v>
      </c>
      <c r="D24" s="3">
        <v>8</v>
      </c>
      <c r="E24" s="3" t="s">
        <v>3</v>
      </c>
      <c r="F24" s="3" t="s">
        <v>93</v>
      </c>
      <c r="G24" s="3" t="s">
        <v>94</v>
      </c>
      <c r="H24" s="3" t="s">
        <v>90</v>
      </c>
      <c r="I24" s="3" t="s">
        <v>91</v>
      </c>
      <c r="J24" s="3" t="s">
        <v>45</v>
      </c>
      <c r="K24" s="3" t="s">
        <v>46</v>
      </c>
      <c r="L24" s="3" t="s">
        <v>92</v>
      </c>
      <c r="M24" s="3" t="s">
        <v>3</v>
      </c>
      <c r="N24" s="4" t="str">
        <f t="shared" si="1"/>
        <v>R2 · Reserveplatz 2</v>
      </c>
      <c r="O24" s="4" t="str">
        <f t="shared" si="2"/>
        <v>R2
Reserveplatz 2
Verteiler · 16 A · Nicht zugeordnet</v>
      </c>
    </row>
    <row r="25" spans="1:15" ht="44.1" customHeight="1" x14ac:dyDescent="0.25">
      <c r="A25" s="2" t="str">
        <f t="shared" si="0"/>
        <v/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 t="str">
        <f t="shared" si="1"/>
        <v/>
      </c>
      <c r="O25" s="4" t="str">
        <f t="shared" si="2"/>
        <v/>
      </c>
    </row>
    <row r="26" spans="1:15" ht="44.1" customHeight="1" x14ac:dyDescent="0.25">
      <c r="A26" s="2" t="str">
        <f t="shared" si="0"/>
        <v/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 t="str">
        <f t="shared" si="1"/>
        <v/>
      </c>
      <c r="O26" s="4" t="str">
        <f t="shared" si="2"/>
        <v/>
      </c>
    </row>
    <row r="27" spans="1:15" ht="44.1" customHeight="1" x14ac:dyDescent="0.25">
      <c r="A27" s="2" t="str">
        <f t="shared" si="0"/>
        <v/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 t="str">
        <f t="shared" si="1"/>
        <v/>
      </c>
      <c r="O27" s="4" t="str">
        <f t="shared" si="2"/>
        <v/>
      </c>
    </row>
    <row r="28" spans="1:15" ht="44.1" customHeight="1" x14ac:dyDescent="0.25">
      <c r="A28" s="2" t="str">
        <f t="shared" si="0"/>
        <v/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 t="str">
        <f t="shared" si="1"/>
        <v/>
      </c>
      <c r="O28" s="4" t="str">
        <f t="shared" si="2"/>
        <v/>
      </c>
    </row>
    <row r="29" spans="1:15" ht="44.1" customHeight="1" x14ac:dyDescent="0.25">
      <c r="A29" s="2" t="str">
        <f t="shared" si="0"/>
        <v/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 t="str">
        <f t="shared" si="1"/>
        <v/>
      </c>
      <c r="O29" s="4" t="str">
        <f t="shared" si="2"/>
        <v/>
      </c>
    </row>
    <row r="30" spans="1:15" ht="44.1" customHeight="1" x14ac:dyDescent="0.25">
      <c r="A30" s="2" t="str">
        <f t="shared" si="0"/>
        <v/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 t="str">
        <f t="shared" si="1"/>
        <v/>
      </c>
      <c r="O30" s="4" t="str">
        <f t="shared" si="2"/>
        <v/>
      </c>
    </row>
    <row r="31" spans="1:15" ht="44.1" customHeight="1" x14ac:dyDescent="0.25">
      <c r="A31" s="2" t="str">
        <f t="shared" si="0"/>
        <v/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 t="str">
        <f t="shared" si="1"/>
        <v/>
      </c>
      <c r="O31" s="4" t="str">
        <f t="shared" si="2"/>
        <v/>
      </c>
    </row>
    <row r="32" spans="1:15" ht="44.1" customHeight="1" x14ac:dyDescent="0.25">
      <c r="A32" s="2" t="str">
        <f t="shared" si="0"/>
        <v/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 t="str">
        <f t="shared" si="1"/>
        <v/>
      </c>
      <c r="O32" s="4" t="str">
        <f t="shared" si="2"/>
        <v/>
      </c>
    </row>
    <row r="33" spans="1:15" ht="44.1" customHeight="1" x14ac:dyDescent="0.25">
      <c r="A33" s="2" t="str">
        <f t="shared" si="0"/>
        <v/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 t="str">
        <f t="shared" si="1"/>
        <v/>
      </c>
      <c r="O33" s="4" t="str">
        <f t="shared" si="2"/>
        <v/>
      </c>
    </row>
    <row r="34" spans="1:15" ht="44.1" customHeight="1" x14ac:dyDescent="0.25">
      <c r="A34" s="2" t="str">
        <f t="shared" si="0"/>
        <v/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 t="str">
        <f t="shared" si="1"/>
        <v/>
      </c>
      <c r="O34" s="4" t="str">
        <f t="shared" si="2"/>
        <v/>
      </c>
    </row>
    <row r="35" spans="1:15" ht="44.1" customHeight="1" x14ac:dyDescent="0.25">
      <c r="A35" s="2" t="str">
        <f t="shared" si="0"/>
        <v/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 t="str">
        <f t="shared" si="1"/>
        <v/>
      </c>
      <c r="O35" s="4" t="str">
        <f t="shared" si="2"/>
        <v/>
      </c>
    </row>
    <row r="36" spans="1:15" ht="44.1" customHeight="1" x14ac:dyDescent="0.25">
      <c r="A36" s="2" t="str">
        <f t="shared" si="0"/>
        <v/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 t="str">
        <f t="shared" si="1"/>
        <v/>
      </c>
      <c r="O36" s="4" t="str">
        <f t="shared" si="2"/>
        <v/>
      </c>
    </row>
    <row r="37" spans="1:15" ht="44.1" customHeight="1" x14ac:dyDescent="0.25">
      <c r="A37" s="2" t="str">
        <f t="shared" si="0"/>
        <v/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 t="str">
        <f t="shared" si="1"/>
        <v/>
      </c>
      <c r="O37" s="4" t="str">
        <f t="shared" si="2"/>
        <v/>
      </c>
    </row>
    <row r="38" spans="1:15" ht="44.1" customHeight="1" x14ac:dyDescent="0.25">
      <c r="A38" s="2" t="str">
        <f t="shared" si="0"/>
        <v/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 t="str">
        <f t="shared" si="1"/>
        <v/>
      </c>
      <c r="O38" s="4" t="str">
        <f t="shared" si="2"/>
        <v/>
      </c>
    </row>
    <row r="39" spans="1:15" ht="44.1" customHeight="1" x14ac:dyDescent="0.25">
      <c r="A39" s="2" t="str">
        <f t="shared" si="0"/>
        <v/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 t="str">
        <f t="shared" si="1"/>
        <v/>
      </c>
      <c r="O39" s="4" t="str">
        <f t="shared" si="2"/>
        <v/>
      </c>
    </row>
    <row r="40" spans="1:15" ht="44.1" customHeight="1" x14ac:dyDescent="0.25">
      <c r="A40" s="2" t="str">
        <f t="shared" si="0"/>
        <v/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 t="str">
        <f t="shared" si="1"/>
        <v/>
      </c>
      <c r="O40" s="4" t="str">
        <f t="shared" si="2"/>
        <v/>
      </c>
    </row>
    <row r="41" spans="1:15" ht="44.1" customHeight="1" x14ac:dyDescent="0.25">
      <c r="A41" s="2" t="str">
        <f t="shared" ref="A41:A68" si="3">IF(F41="","",ROW()-8)</f>
        <v/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 t="str">
        <f t="shared" ref="N41:N68" si="4">IF(G41="","",F41&amp;" · "&amp;G41)</f>
        <v/>
      </c>
      <c r="O41" s="4" t="str">
        <f t="shared" ref="O41:O68" si="5">IF(G41="","",F41&amp;CHAR(10)&amp;G41&amp;CHAR(10)&amp;H41&amp;" · "&amp;J41&amp;" · "&amp;L41)</f>
        <v/>
      </c>
    </row>
    <row r="42" spans="1:15" ht="44.1" customHeight="1" x14ac:dyDescent="0.25">
      <c r="A42" s="2" t="str">
        <f t="shared" si="3"/>
        <v/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 t="str">
        <f t="shared" si="4"/>
        <v/>
      </c>
      <c r="O42" s="4" t="str">
        <f t="shared" si="5"/>
        <v/>
      </c>
    </row>
    <row r="43" spans="1:15" ht="44.1" customHeight="1" x14ac:dyDescent="0.25">
      <c r="A43" s="2" t="str">
        <f t="shared" si="3"/>
        <v/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 t="str">
        <f t="shared" si="4"/>
        <v/>
      </c>
      <c r="O43" s="4" t="str">
        <f t="shared" si="5"/>
        <v/>
      </c>
    </row>
    <row r="44" spans="1:15" ht="44.1" customHeight="1" x14ac:dyDescent="0.25">
      <c r="A44" s="2" t="str">
        <f t="shared" si="3"/>
        <v/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 t="str">
        <f t="shared" si="4"/>
        <v/>
      </c>
      <c r="O44" s="4" t="str">
        <f t="shared" si="5"/>
        <v/>
      </c>
    </row>
    <row r="45" spans="1:15" ht="44.1" customHeight="1" x14ac:dyDescent="0.25">
      <c r="A45" s="2" t="str">
        <f t="shared" si="3"/>
        <v/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 t="str">
        <f t="shared" si="4"/>
        <v/>
      </c>
      <c r="O45" s="4" t="str">
        <f t="shared" si="5"/>
        <v/>
      </c>
    </row>
    <row r="46" spans="1:15" ht="44.1" customHeight="1" x14ac:dyDescent="0.25">
      <c r="A46" s="2" t="str">
        <f t="shared" si="3"/>
        <v/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 t="str">
        <f t="shared" si="4"/>
        <v/>
      </c>
      <c r="O46" s="4" t="str">
        <f t="shared" si="5"/>
        <v/>
      </c>
    </row>
    <row r="47" spans="1:15" ht="44.1" customHeight="1" x14ac:dyDescent="0.25">
      <c r="A47" s="2" t="str">
        <f t="shared" si="3"/>
        <v/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 t="str">
        <f t="shared" si="4"/>
        <v/>
      </c>
      <c r="O47" s="4" t="str">
        <f t="shared" si="5"/>
        <v/>
      </c>
    </row>
    <row r="48" spans="1:15" ht="44.1" customHeight="1" x14ac:dyDescent="0.25">
      <c r="A48" s="2" t="str">
        <f t="shared" si="3"/>
        <v/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 t="str">
        <f t="shared" si="4"/>
        <v/>
      </c>
      <c r="O48" s="4" t="str">
        <f t="shared" si="5"/>
        <v/>
      </c>
    </row>
    <row r="49" spans="1:15" ht="44.1" customHeight="1" x14ac:dyDescent="0.25">
      <c r="A49" s="2" t="str">
        <f t="shared" si="3"/>
        <v/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 t="str">
        <f t="shared" si="4"/>
        <v/>
      </c>
      <c r="O49" s="4" t="str">
        <f t="shared" si="5"/>
        <v/>
      </c>
    </row>
    <row r="50" spans="1:15" ht="44.1" customHeight="1" x14ac:dyDescent="0.25">
      <c r="A50" s="2" t="str">
        <f t="shared" si="3"/>
        <v/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 t="str">
        <f t="shared" si="4"/>
        <v/>
      </c>
      <c r="O50" s="4" t="str">
        <f t="shared" si="5"/>
        <v/>
      </c>
    </row>
    <row r="51" spans="1:15" ht="44.1" customHeight="1" x14ac:dyDescent="0.25">
      <c r="A51" s="2" t="str">
        <f t="shared" si="3"/>
        <v/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 t="str">
        <f t="shared" si="4"/>
        <v/>
      </c>
      <c r="O51" s="4" t="str">
        <f t="shared" si="5"/>
        <v/>
      </c>
    </row>
    <row r="52" spans="1:15" ht="44.1" customHeight="1" x14ac:dyDescent="0.25">
      <c r="A52" s="2" t="str">
        <f t="shared" si="3"/>
        <v/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 t="str">
        <f t="shared" si="4"/>
        <v/>
      </c>
      <c r="O52" s="4" t="str">
        <f t="shared" si="5"/>
        <v/>
      </c>
    </row>
    <row r="53" spans="1:15" ht="44.1" customHeight="1" x14ac:dyDescent="0.25">
      <c r="A53" s="2" t="str">
        <f t="shared" si="3"/>
        <v/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 t="str">
        <f t="shared" si="4"/>
        <v/>
      </c>
      <c r="O53" s="4" t="str">
        <f t="shared" si="5"/>
        <v/>
      </c>
    </row>
    <row r="54" spans="1:15" ht="44.1" customHeight="1" x14ac:dyDescent="0.25">
      <c r="A54" s="2" t="str">
        <f t="shared" si="3"/>
        <v/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 t="str">
        <f t="shared" si="4"/>
        <v/>
      </c>
      <c r="O54" s="4" t="str">
        <f t="shared" si="5"/>
        <v/>
      </c>
    </row>
    <row r="55" spans="1:15" ht="44.1" customHeight="1" x14ac:dyDescent="0.25">
      <c r="A55" s="2" t="str">
        <f t="shared" si="3"/>
        <v/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 t="str">
        <f t="shared" si="4"/>
        <v/>
      </c>
      <c r="O55" s="4" t="str">
        <f t="shared" si="5"/>
        <v/>
      </c>
    </row>
    <row r="56" spans="1:15" ht="44.1" customHeight="1" x14ac:dyDescent="0.25">
      <c r="A56" s="2" t="str">
        <f t="shared" si="3"/>
        <v/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 t="str">
        <f t="shared" si="4"/>
        <v/>
      </c>
      <c r="O56" s="4" t="str">
        <f t="shared" si="5"/>
        <v/>
      </c>
    </row>
    <row r="57" spans="1:15" ht="44.1" customHeight="1" x14ac:dyDescent="0.25">
      <c r="A57" s="2" t="str">
        <f t="shared" si="3"/>
        <v/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 t="str">
        <f t="shared" si="4"/>
        <v/>
      </c>
      <c r="O57" s="4" t="str">
        <f t="shared" si="5"/>
        <v/>
      </c>
    </row>
    <row r="58" spans="1:15" ht="44.1" customHeight="1" x14ac:dyDescent="0.25">
      <c r="A58" s="2" t="str">
        <f t="shared" si="3"/>
        <v/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 t="str">
        <f t="shared" si="4"/>
        <v/>
      </c>
      <c r="O58" s="4" t="str">
        <f t="shared" si="5"/>
        <v/>
      </c>
    </row>
    <row r="59" spans="1:15" ht="44.1" customHeight="1" x14ac:dyDescent="0.25">
      <c r="A59" s="2" t="str">
        <f t="shared" si="3"/>
        <v/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 t="str">
        <f t="shared" si="4"/>
        <v/>
      </c>
      <c r="O59" s="4" t="str">
        <f t="shared" si="5"/>
        <v/>
      </c>
    </row>
    <row r="60" spans="1:15" ht="44.1" customHeight="1" x14ac:dyDescent="0.25">
      <c r="A60" s="2" t="str">
        <f t="shared" si="3"/>
        <v/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 t="str">
        <f t="shared" si="4"/>
        <v/>
      </c>
      <c r="O60" s="4" t="str">
        <f t="shared" si="5"/>
        <v/>
      </c>
    </row>
    <row r="61" spans="1:15" ht="44.1" customHeight="1" x14ac:dyDescent="0.25">
      <c r="A61" s="2" t="str">
        <f t="shared" si="3"/>
        <v/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 t="str">
        <f t="shared" si="4"/>
        <v/>
      </c>
      <c r="O61" s="4" t="str">
        <f t="shared" si="5"/>
        <v/>
      </c>
    </row>
    <row r="62" spans="1:15" ht="44.1" customHeight="1" x14ac:dyDescent="0.25">
      <c r="A62" s="2" t="str">
        <f t="shared" si="3"/>
        <v/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 t="str">
        <f t="shared" si="4"/>
        <v/>
      </c>
      <c r="O62" s="4" t="str">
        <f t="shared" si="5"/>
        <v/>
      </c>
    </row>
    <row r="63" spans="1:15" ht="44.1" customHeight="1" x14ac:dyDescent="0.25">
      <c r="A63" s="2" t="str">
        <f t="shared" si="3"/>
        <v/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 t="str">
        <f t="shared" si="4"/>
        <v/>
      </c>
      <c r="O63" s="4" t="str">
        <f t="shared" si="5"/>
        <v/>
      </c>
    </row>
    <row r="64" spans="1:15" ht="44.1" customHeight="1" x14ac:dyDescent="0.25">
      <c r="A64" s="2" t="str">
        <f t="shared" si="3"/>
        <v/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 t="str">
        <f t="shared" si="4"/>
        <v/>
      </c>
      <c r="O64" s="4" t="str">
        <f t="shared" si="5"/>
        <v/>
      </c>
    </row>
    <row r="65" spans="1:15" ht="44.1" customHeight="1" x14ac:dyDescent="0.25">
      <c r="A65" s="2" t="str">
        <f t="shared" si="3"/>
        <v/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 t="str">
        <f t="shared" si="4"/>
        <v/>
      </c>
      <c r="O65" s="4" t="str">
        <f t="shared" si="5"/>
        <v/>
      </c>
    </row>
    <row r="66" spans="1:15" ht="44.1" customHeight="1" x14ac:dyDescent="0.25">
      <c r="A66" s="2" t="str">
        <f t="shared" si="3"/>
        <v/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 t="str">
        <f t="shared" si="4"/>
        <v/>
      </c>
      <c r="O66" s="4" t="str">
        <f t="shared" si="5"/>
        <v/>
      </c>
    </row>
    <row r="67" spans="1:15" ht="44.1" customHeight="1" x14ac:dyDescent="0.25">
      <c r="A67" s="2" t="str">
        <f t="shared" si="3"/>
        <v/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 t="str">
        <f t="shared" si="4"/>
        <v/>
      </c>
      <c r="O67" s="4" t="str">
        <f t="shared" si="5"/>
        <v/>
      </c>
    </row>
    <row r="68" spans="1:15" ht="44.1" customHeight="1" x14ac:dyDescent="0.25">
      <c r="A68" s="2" t="str">
        <f t="shared" si="3"/>
        <v/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4" t="str">
        <f t="shared" si="4"/>
        <v/>
      </c>
      <c r="O68" s="4" t="str">
        <f t="shared" si="5"/>
        <v/>
      </c>
    </row>
  </sheetData>
  <mergeCells count="11">
    <mergeCell ref="A5:B5"/>
    <mergeCell ref="D5:E5"/>
    <mergeCell ref="G5:H5"/>
    <mergeCell ref="J5:K5"/>
    <mergeCell ref="M4:O5"/>
    <mergeCell ref="A1:O1"/>
    <mergeCell ref="A2:O2"/>
    <mergeCell ref="A4:B4"/>
    <mergeCell ref="D4:E4"/>
    <mergeCell ref="G4:H4"/>
    <mergeCell ref="J4:K4"/>
  </mergeCells>
  <conditionalFormatting sqref="A9:O68">
    <cfRule type="expression" dxfId="7" priority="1">
      <formula>$M9="Prüfen"</formula>
    </cfRule>
    <cfRule type="expression" dxfId="6" priority="2">
      <formula>$M9="Reserve"</formula>
    </cfRule>
    <cfRule type="expression" dxfId="5" priority="3">
      <formula>$M9="Außer Betrieb"</formula>
    </cfRule>
  </conditionalFormatting>
  <conditionalFormatting sqref="E9:E68">
    <cfRule type="expression" dxfId="4" priority="4">
      <formula>$E9="FI/RCD"</formula>
    </cfRule>
    <cfRule type="expression" dxfId="3" priority="5">
      <formula>$E9="Überspannungsschutz"</formula>
    </cfRule>
  </conditionalFormatting>
  <dataValidations count="5">
    <dataValidation type="list" sqref="E9:E68" xr:uid="{00000000-0002-0000-0000-000000000000}">
      <formula1>"LS-Schalter,FI/RCD,Hauptschalter,Überspannungsschutz,Reserve"</formula1>
    </dataValidation>
    <dataValidation type="list" sqref="J9:J68" xr:uid="{00000000-0002-0000-0000-000001000000}">
      <formula1>"6 A,10 A,13 A,16 A,20 A,25 A,32 A,40 A,63 A,—"</formula1>
    </dataValidation>
    <dataValidation type="list" sqref="K9:K68" xr:uid="{00000000-0002-0000-0000-000002000000}">
      <formula1>"1P,1P+N,3P,3P+N,4P"</formula1>
    </dataValidation>
    <dataValidation type="list" sqref="L9:L68" xr:uid="{00000000-0002-0000-0000-000003000000}">
      <formula1>"FI 1,FI 2,FI 3,FI 4,Ohne RCD,Nicht zugeordnet"</formula1>
    </dataValidation>
    <dataValidation type="list" sqref="M9:M68" xr:uid="{00000000-0002-0000-0000-000004000000}">
      <formula1>"Aktiv,Reserve,Prüfen,Außer Betrieb"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/>
  </sheetViews>
  <sheetFormatPr baseColWidth="10" defaultColWidth="9" defaultRowHeight="15" x14ac:dyDescent="0.25"/>
  <cols>
    <col min="1" max="1" width="8" customWidth="1"/>
    <col min="2" max="2" width="11" customWidth="1"/>
    <col min="3" max="3" width="17" customWidth="1"/>
    <col min="4" max="4" width="27" customWidth="1"/>
    <col min="5" max="5" width="18" customWidth="1"/>
    <col min="6" max="6" width="28" customWidth="1"/>
    <col min="7" max="7" width="13" customWidth="1"/>
    <col min="8" max="8" width="10" customWidth="1"/>
    <col min="9" max="9" width="14" customWidth="1"/>
    <col min="10" max="10" width="13" customWidth="1"/>
  </cols>
  <sheetData>
    <row r="1" spans="1:10" ht="32.1" customHeight="1" x14ac:dyDescent="0.25">
      <c r="A1" s="7" t="s">
        <v>95</v>
      </c>
      <c r="B1" s="8"/>
      <c r="C1" s="8"/>
      <c r="D1" s="8"/>
      <c r="E1" s="8"/>
      <c r="F1" s="8"/>
      <c r="G1" s="8"/>
      <c r="H1" s="8"/>
      <c r="I1" s="8"/>
      <c r="J1" s="8"/>
    </row>
    <row r="2" spans="1:10" ht="24" customHeight="1" x14ac:dyDescent="0.25">
      <c r="A2" s="14" t="str">
        <f>"Objekt: "&amp;IF(Eingabe!B9="","Musterobjekt",Eingabe!B9)&amp;"   |   Stand: automatisch aus Eingabe   |   Quelle: Eingabe"</f>
        <v>Objekt: Musterhaus   |   Stand: automatisch aus Eingabe   |   Quelle: Eingabe</v>
      </c>
      <c r="B2" s="8"/>
      <c r="C2" s="8"/>
      <c r="D2" s="8"/>
      <c r="E2" s="8"/>
      <c r="F2" s="8"/>
      <c r="G2" s="8"/>
      <c r="H2" s="8"/>
      <c r="I2" s="8"/>
      <c r="J2" s="8"/>
    </row>
    <row r="4" spans="1:10" ht="26.1" customHeight="1" x14ac:dyDescent="0.25">
      <c r="A4" s="1" t="s">
        <v>14</v>
      </c>
      <c r="B4" s="1" t="s">
        <v>16</v>
      </c>
      <c r="C4" s="1" t="s">
        <v>15</v>
      </c>
      <c r="D4" s="1" t="s">
        <v>17</v>
      </c>
      <c r="E4" s="1" t="s">
        <v>96</v>
      </c>
      <c r="F4" s="1" t="s">
        <v>97</v>
      </c>
      <c r="G4" s="1" t="s">
        <v>20</v>
      </c>
      <c r="H4" s="1" t="s">
        <v>21</v>
      </c>
      <c r="I4" s="1" t="s">
        <v>98</v>
      </c>
      <c r="J4" s="1" t="s">
        <v>23</v>
      </c>
    </row>
    <row r="5" spans="1:10" ht="27" customHeight="1" x14ac:dyDescent="0.25">
      <c r="A5" s="5">
        <f>IF(Eingabe!$F9="","",Eingabe!$D9)</f>
        <v>1</v>
      </c>
      <c r="B5" s="5" t="str">
        <f>IF(Eingabe!$F9="","",Eingabe!$F9)</f>
        <v>HS1</v>
      </c>
      <c r="C5" s="5" t="str">
        <f>IF(Eingabe!$F9="","",Eingabe!$E9)</f>
        <v>Hauptschalter</v>
      </c>
      <c r="D5" s="2" t="str">
        <f>IF(Eingabe!$F9="","",Eingabe!$G9)</f>
        <v>Gesamtanlage</v>
      </c>
      <c r="E5" s="2" t="str">
        <f>IF(Eingabe!$F9="","",Eingabe!$H9)</f>
        <v>Technikraum</v>
      </c>
      <c r="F5" s="2" t="str">
        <f>IF(Eingabe!$F9="","",Eingabe!$I9)</f>
        <v>Hauptschalter vor Unterverteilung</v>
      </c>
      <c r="G5" s="5" t="str">
        <f>IF(Eingabe!$F9="","",Eingabe!$J9)</f>
        <v>63 A</v>
      </c>
      <c r="H5" s="5" t="str">
        <f>IF(Eingabe!$F9="","",Eingabe!$K9)</f>
        <v>3P+N</v>
      </c>
      <c r="I5" s="5" t="str">
        <f>IF(Eingabe!$F9="","",Eingabe!$L9)</f>
        <v>Ohne RCD</v>
      </c>
      <c r="J5" s="5" t="str">
        <f>IF(Eingabe!$F9="","",Eingabe!$M9)</f>
        <v>Aktiv</v>
      </c>
    </row>
    <row r="6" spans="1:10" ht="27" customHeight="1" x14ac:dyDescent="0.25">
      <c r="A6" s="5">
        <f>IF(Eingabe!$F10="","",Eingabe!$D10)</f>
        <v>2</v>
      </c>
      <c r="B6" s="5" t="str">
        <f>IF(Eingabe!$F10="","",Eingabe!$F10)</f>
        <v>FI1</v>
      </c>
      <c r="C6" s="5" t="str">
        <f>IF(Eingabe!$F10="","",Eingabe!$E10)</f>
        <v>FI/RCD</v>
      </c>
      <c r="D6" s="2" t="str">
        <f>IF(Eingabe!$F10="","",Eingabe!$G10)</f>
        <v>RCD Wohnbereich</v>
      </c>
      <c r="E6" s="2" t="str">
        <f>IF(Eingabe!$F10="","",Eingabe!$H10)</f>
        <v>EG / OG</v>
      </c>
      <c r="F6" s="2" t="str">
        <f>IF(Eingabe!$F10="","",Eingabe!$I10)</f>
        <v>30 mA für Licht und Steckdosen</v>
      </c>
      <c r="G6" s="5" t="str">
        <f>IF(Eingabe!$F10="","",Eingabe!$J10)</f>
        <v>40 A</v>
      </c>
      <c r="H6" s="5" t="str">
        <f>IF(Eingabe!$F10="","",Eingabe!$K10)</f>
        <v>4P</v>
      </c>
      <c r="I6" s="5" t="str">
        <f>IF(Eingabe!$F10="","",Eingabe!$L10)</f>
        <v>Ohne RCD</v>
      </c>
      <c r="J6" s="5" t="str">
        <f>IF(Eingabe!$F10="","",Eingabe!$M10)</f>
        <v>Aktiv</v>
      </c>
    </row>
    <row r="7" spans="1:10" ht="27" customHeight="1" x14ac:dyDescent="0.25">
      <c r="A7" s="5">
        <f>IF(Eingabe!$F11="","",Eingabe!$D11)</f>
        <v>3</v>
      </c>
      <c r="B7" s="5" t="str">
        <f>IF(Eingabe!$F11="","",Eingabe!$F11)</f>
        <v>F1</v>
      </c>
      <c r="C7" s="5" t="str">
        <f>IF(Eingabe!$F11="","",Eingabe!$E11)</f>
        <v>LS-Schalter</v>
      </c>
      <c r="D7" s="2" t="str">
        <f>IF(Eingabe!$F11="","",Eingabe!$G11)</f>
        <v>Wohnzimmer Steckdosen</v>
      </c>
      <c r="E7" s="2" t="str">
        <f>IF(Eingabe!$F11="","",Eingabe!$H11)</f>
        <v>Wohnzimmer</v>
      </c>
      <c r="F7" s="2" t="str">
        <f>IF(Eingabe!$F11="","",Eingabe!$I11)</f>
        <v>TV, Router, Sofa-Bereich</v>
      </c>
      <c r="G7" s="5" t="str">
        <f>IF(Eingabe!$F11="","",Eingabe!$J11)</f>
        <v>16 A</v>
      </c>
      <c r="H7" s="5" t="str">
        <f>IF(Eingabe!$F11="","",Eingabe!$K11)</f>
        <v>1P+N</v>
      </c>
      <c r="I7" s="5" t="str">
        <f>IF(Eingabe!$F11="","",Eingabe!$L11)</f>
        <v>FI 1</v>
      </c>
      <c r="J7" s="5" t="str">
        <f>IF(Eingabe!$F11="","",Eingabe!$M11)</f>
        <v>Aktiv</v>
      </c>
    </row>
    <row r="8" spans="1:10" ht="27" customHeight="1" x14ac:dyDescent="0.25">
      <c r="A8" s="5">
        <f>IF(Eingabe!$F12="","",Eingabe!$D12)</f>
        <v>4</v>
      </c>
      <c r="B8" s="5" t="str">
        <f>IF(Eingabe!$F12="","",Eingabe!$F12)</f>
        <v>F2</v>
      </c>
      <c r="C8" s="5" t="str">
        <f>IF(Eingabe!$F12="","",Eingabe!$E12)</f>
        <v>LS-Schalter</v>
      </c>
      <c r="D8" s="2" t="str">
        <f>IF(Eingabe!$F12="","",Eingabe!$G12)</f>
        <v>Wohnzimmer Licht</v>
      </c>
      <c r="E8" s="2" t="str">
        <f>IF(Eingabe!$F12="","",Eingabe!$H12)</f>
        <v>Wohnzimmer</v>
      </c>
      <c r="F8" s="2" t="str">
        <f>IF(Eingabe!$F12="","",Eingabe!$I12)</f>
        <v>Deckenlicht und Wandleuchten</v>
      </c>
      <c r="G8" s="5" t="str">
        <f>IF(Eingabe!$F12="","",Eingabe!$J12)</f>
        <v>10 A</v>
      </c>
      <c r="H8" s="5" t="str">
        <f>IF(Eingabe!$F12="","",Eingabe!$K12)</f>
        <v>1P+N</v>
      </c>
      <c r="I8" s="5" t="str">
        <f>IF(Eingabe!$F12="","",Eingabe!$L12)</f>
        <v>FI 1</v>
      </c>
      <c r="J8" s="5" t="str">
        <f>IF(Eingabe!$F12="","",Eingabe!$M12)</f>
        <v>Aktiv</v>
      </c>
    </row>
    <row r="9" spans="1:10" ht="27" customHeight="1" x14ac:dyDescent="0.25">
      <c r="A9" s="5">
        <f>IF(Eingabe!$F13="","",Eingabe!$D13)</f>
        <v>5</v>
      </c>
      <c r="B9" s="5" t="str">
        <f>IF(Eingabe!$F13="","",Eingabe!$F13)</f>
        <v>F3</v>
      </c>
      <c r="C9" s="5" t="str">
        <f>IF(Eingabe!$F13="","",Eingabe!$E13)</f>
        <v>LS-Schalter</v>
      </c>
      <c r="D9" s="2" t="str">
        <f>IF(Eingabe!$F13="","",Eingabe!$G13)</f>
        <v>Küche Arbeitssteckdosen</v>
      </c>
      <c r="E9" s="2" t="str">
        <f>IF(Eingabe!$F13="","",Eingabe!$H13)</f>
        <v>Küche</v>
      </c>
      <c r="F9" s="2" t="str">
        <f>IF(Eingabe!$F13="","",Eingabe!$I13)</f>
        <v>Kaffeemaschine, Kleingeräte</v>
      </c>
      <c r="G9" s="5" t="str">
        <f>IF(Eingabe!$F13="","",Eingabe!$J13)</f>
        <v>16 A</v>
      </c>
      <c r="H9" s="5" t="str">
        <f>IF(Eingabe!$F13="","",Eingabe!$K13)</f>
        <v>1P+N</v>
      </c>
      <c r="I9" s="5" t="str">
        <f>IF(Eingabe!$F13="","",Eingabe!$L13)</f>
        <v>FI 1</v>
      </c>
      <c r="J9" s="5" t="str">
        <f>IF(Eingabe!$F13="","",Eingabe!$M13)</f>
        <v>Aktiv</v>
      </c>
    </row>
    <row r="10" spans="1:10" ht="27" customHeight="1" x14ac:dyDescent="0.25">
      <c r="A10" s="5">
        <f>IF(Eingabe!$F14="","",Eingabe!$D14)</f>
        <v>6</v>
      </c>
      <c r="B10" s="5" t="str">
        <f>IF(Eingabe!$F14="","",Eingabe!$F14)</f>
        <v>F4</v>
      </c>
      <c r="C10" s="5" t="str">
        <f>IF(Eingabe!$F14="","",Eingabe!$E14)</f>
        <v>LS-Schalter</v>
      </c>
      <c r="D10" s="2" t="str">
        <f>IF(Eingabe!$F14="","",Eingabe!$G14)</f>
        <v>Geschirrspüler</v>
      </c>
      <c r="E10" s="2" t="str">
        <f>IF(Eingabe!$F14="","",Eingabe!$H14)</f>
        <v>Küche</v>
      </c>
      <c r="F10" s="2" t="str">
        <f>IF(Eingabe!$F14="","",Eingabe!$I14)</f>
        <v>separater Stromkreis</v>
      </c>
      <c r="G10" s="5" t="str">
        <f>IF(Eingabe!$F14="","",Eingabe!$J14)</f>
        <v>16 A</v>
      </c>
      <c r="H10" s="5" t="str">
        <f>IF(Eingabe!$F14="","",Eingabe!$K14)</f>
        <v>1P+N</v>
      </c>
      <c r="I10" s="5" t="str">
        <f>IF(Eingabe!$F14="","",Eingabe!$L14)</f>
        <v>FI 1</v>
      </c>
      <c r="J10" s="5" t="str">
        <f>IF(Eingabe!$F14="","",Eingabe!$M14)</f>
        <v>Aktiv</v>
      </c>
    </row>
    <row r="11" spans="1:10" ht="27" customHeight="1" x14ac:dyDescent="0.25">
      <c r="A11" s="5">
        <f>IF(Eingabe!$F15="","",Eingabe!$D15)</f>
        <v>7</v>
      </c>
      <c r="B11" s="5" t="str">
        <f>IF(Eingabe!$F15="","",Eingabe!$F15)</f>
        <v>F5</v>
      </c>
      <c r="C11" s="5" t="str">
        <f>IF(Eingabe!$F15="","",Eingabe!$E15)</f>
        <v>LS-Schalter</v>
      </c>
      <c r="D11" s="2" t="str">
        <f>IF(Eingabe!$F15="","",Eingabe!$G15)</f>
        <v>Herd / Kochfeld</v>
      </c>
      <c r="E11" s="2" t="str">
        <f>IF(Eingabe!$F15="","",Eingabe!$H15)</f>
        <v>Küche</v>
      </c>
      <c r="F11" s="2" t="str">
        <f>IF(Eingabe!$F15="","",Eingabe!$I15)</f>
        <v>Drehstromanschluss</v>
      </c>
      <c r="G11" s="5" t="str">
        <f>IF(Eingabe!$F15="","",Eingabe!$J15)</f>
        <v>16 A</v>
      </c>
      <c r="H11" s="5" t="str">
        <f>IF(Eingabe!$F15="","",Eingabe!$K15)</f>
        <v>3P+N</v>
      </c>
      <c r="I11" s="5" t="str">
        <f>IF(Eingabe!$F15="","",Eingabe!$L15)</f>
        <v>FI 1</v>
      </c>
      <c r="J11" s="5" t="str">
        <f>IF(Eingabe!$F15="","",Eingabe!$M15)</f>
        <v>Aktiv</v>
      </c>
    </row>
    <row r="12" spans="1:10" ht="27" customHeight="1" x14ac:dyDescent="0.25">
      <c r="A12" s="5">
        <f>IF(Eingabe!$F16="","",Eingabe!$D16)</f>
        <v>8</v>
      </c>
      <c r="B12" s="5" t="str">
        <f>IF(Eingabe!$F16="","",Eingabe!$F16)</f>
        <v>F6</v>
      </c>
      <c r="C12" s="5" t="str">
        <f>IF(Eingabe!$F16="","",Eingabe!$E16)</f>
        <v>LS-Schalter</v>
      </c>
      <c r="D12" s="2" t="str">
        <f>IF(Eingabe!$F16="","",Eingabe!$G16)</f>
        <v>Bad Steckdosen</v>
      </c>
      <c r="E12" s="2" t="str">
        <f>IF(Eingabe!$F16="","",Eingabe!$H16)</f>
        <v>Bad</v>
      </c>
      <c r="F12" s="2" t="str">
        <f>IF(Eingabe!$F16="","",Eingabe!$I16)</f>
        <v>Spiegelschrank, Steckdosen</v>
      </c>
      <c r="G12" s="5" t="str">
        <f>IF(Eingabe!$F16="","",Eingabe!$J16)</f>
        <v>16 A</v>
      </c>
      <c r="H12" s="5" t="str">
        <f>IF(Eingabe!$F16="","",Eingabe!$K16)</f>
        <v>1P+N</v>
      </c>
      <c r="I12" s="5" t="str">
        <f>IF(Eingabe!$F16="","",Eingabe!$L16)</f>
        <v>FI 1</v>
      </c>
      <c r="J12" s="5" t="str">
        <f>IF(Eingabe!$F16="","",Eingabe!$M16)</f>
        <v>Aktiv</v>
      </c>
    </row>
    <row r="13" spans="1:10" ht="27" customHeight="1" x14ac:dyDescent="0.25">
      <c r="A13" s="5">
        <f>IF(Eingabe!$F17="","",Eingabe!$D17)</f>
        <v>1</v>
      </c>
      <c r="B13" s="5" t="str">
        <f>IF(Eingabe!$F17="","",Eingabe!$F17)</f>
        <v>FI2</v>
      </c>
      <c r="C13" s="5" t="str">
        <f>IF(Eingabe!$F17="","",Eingabe!$E17)</f>
        <v>FI/RCD</v>
      </c>
      <c r="D13" s="2" t="str">
        <f>IF(Eingabe!$F17="","",Eingabe!$G17)</f>
        <v>RCD Haustechnik</v>
      </c>
      <c r="E13" s="2" t="str">
        <f>IF(Eingabe!$F17="","",Eingabe!$H17)</f>
        <v>Technik / Außen</v>
      </c>
      <c r="F13" s="2" t="str">
        <f>IF(Eingabe!$F17="","",Eingabe!$I17)</f>
        <v>30 mA für Geräte und Außenkreis</v>
      </c>
      <c r="G13" s="5" t="str">
        <f>IF(Eingabe!$F17="","",Eingabe!$J17)</f>
        <v>40 A</v>
      </c>
      <c r="H13" s="5" t="str">
        <f>IF(Eingabe!$F17="","",Eingabe!$K17)</f>
        <v>4P</v>
      </c>
      <c r="I13" s="5" t="str">
        <f>IF(Eingabe!$F17="","",Eingabe!$L17)</f>
        <v>Ohne RCD</v>
      </c>
      <c r="J13" s="5" t="str">
        <f>IF(Eingabe!$F17="","",Eingabe!$M17)</f>
        <v>Aktiv</v>
      </c>
    </row>
    <row r="14" spans="1:10" ht="27" customHeight="1" x14ac:dyDescent="0.25">
      <c r="A14" s="5">
        <f>IF(Eingabe!$F18="","",Eingabe!$D18)</f>
        <v>2</v>
      </c>
      <c r="B14" s="5" t="str">
        <f>IF(Eingabe!$F18="","",Eingabe!$F18)</f>
        <v>F7</v>
      </c>
      <c r="C14" s="5" t="str">
        <f>IF(Eingabe!$F18="","",Eingabe!$E18)</f>
        <v>LS-Schalter</v>
      </c>
      <c r="D14" s="2" t="str">
        <f>IF(Eingabe!$F18="","",Eingabe!$G18)</f>
        <v>Waschmaschine</v>
      </c>
      <c r="E14" s="2" t="str">
        <f>IF(Eingabe!$F18="","",Eingabe!$H18)</f>
        <v>Hauswirtschaft</v>
      </c>
      <c r="F14" s="2" t="str">
        <f>IF(Eingabe!$F18="","",Eingabe!$I18)</f>
        <v>separater Stromkreis</v>
      </c>
      <c r="G14" s="5" t="str">
        <f>IF(Eingabe!$F18="","",Eingabe!$J18)</f>
        <v>16 A</v>
      </c>
      <c r="H14" s="5" t="str">
        <f>IF(Eingabe!$F18="","",Eingabe!$K18)</f>
        <v>1P+N</v>
      </c>
      <c r="I14" s="5" t="str">
        <f>IF(Eingabe!$F18="","",Eingabe!$L18)</f>
        <v>FI 2</v>
      </c>
      <c r="J14" s="5" t="str">
        <f>IF(Eingabe!$F18="","",Eingabe!$M18)</f>
        <v>Aktiv</v>
      </c>
    </row>
    <row r="15" spans="1:10" ht="27" customHeight="1" x14ac:dyDescent="0.25">
      <c r="A15" s="5">
        <f>IF(Eingabe!$F19="","",Eingabe!$D19)</f>
        <v>3</v>
      </c>
      <c r="B15" s="5" t="str">
        <f>IF(Eingabe!$F19="","",Eingabe!$F19)</f>
        <v>F8</v>
      </c>
      <c r="C15" s="5" t="str">
        <f>IF(Eingabe!$F19="","",Eingabe!$E19)</f>
        <v>LS-Schalter</v>
      </c>
      <c r="D15" s="2" t="str">
        <f>IF(Eingabe!$F19="","",Eingabe!$G19)</f>
        <v>Trockner</v>
      </c>
      <c r="E15" s="2" t="str">
        <f>IF(Eingabe!$F19="","",Eingabe!$H19)</f>
        <v>Hauswirtschaft</v>
      </c>
      <c r="F15" s="2" t="str">
        <f>IF(Eingabe!$F19="","",Eingabe!$I19)</f>
        <v>separater Stromkreis</v>
      </c>
      <c r="G15" s="5" t="str">
        <f>IF(Eingabe!$F19="","",Eingabe!$J19)</f>
        <v>16 A</v>
      </c>
      <c r="H15" s="5" t="str">
        <f>IF(Eingabe!$F19="","",Eingabe!$K19)</f>
        <v>1P+N</v>
      </c>
      <c r="I15" s="5" t="str">
        <f>IF(Eingabe!$F19="","",Eingabe!$L19)</f>
        <v>FI 2</v>
      </c>
      <c r="J15" s="5" t="str">
        <f>IF(Eingabe!$F19="","",Eingabe!$M19)</f>
        <v>Aktiv</v>
      </c>
    </row>
    <row r="16" spans="1:10" ht="27" customHeight="1" x14ac:dyDescent="0.25">
      <c r="A16" s="5">
        <f>IF(Eingabe!$F20="","",Eingabe!$D20)</f>
        <v>4</v>
      </c>
      <c r="B16" s="5" t="str">
        <f>IF(Eingabe!$F20="","",Eingabe!$F20)</f>
        <v>F9</v>
      </c>
      <c r="C16" s="5" t="str">
        <f>IF(Eingabe!$F20="","",Eingabe!$E20)</f>
        <v>LS-Schalter</v>
      </c>
      <c r="D16" s="2" t="str">
        <f>IF(Eingabe!$F20="","",Eingabe!$G20)</f>
        <v>Außenbeleuchtung</v>
      </c>
      <c r="E16" s="2" t="str">
        <f>IF(Eingabe!$F20="","",Eingabe!$H20)</f>
        <v>Garten / Terrasse</v>
      </c>
      <c r="F16" s="2" t="str">
        <f>IF(Eingabe!$F20="","",Eingabe!$I20)</f>
        <v>Leuchten und Bewegungsmelder</v>
      </c>
      <c r="G16" s="5" t="str">
        <f>IF(Eingabe!$F20="","",Eingabe!$J20)</f>
        <v>10 A</v>
      </c>
      <c r="H16" s="5" t="str">
        <f>IF(Eingabe!$F20="","",Eingabe!$K20)</f>
        <v>1P+N</v>
      </c>
      <c r="I16" s="5" t="str">
        <f>IF(Eingabe!$F20="","",Eingabe!$L20)</f>
        <v>FI 2</v>
      </c>
      <c r="J16" s="5" t="str">
        <f>IF(Eingabe!$F20="","",Eingabe!$M20)</f>
        <v>Aktiv</v>
      </c>
    </row>
    <row r="17" spans="1:10" ht="27" customHeight="1" x14ac:dyDescent="0.25">
      <c r="A17" s="5">
        <f>IF(Eingabe!$F21="","",Eingabe!$D21)</f>
        <v>5</v>
      </c>
      <c r="B17" s="5" t="str">
        <f>IF(Eingabe!$F21="","",Eingabe!$F21)</f>
        <v>F10</v>
      </c>
      <c r="C17" s="5" t="str">
        <f>IF(Eingabe!$F21="","",Eingabe!$E21)</f>
        <v>LS-Schalter</v>
      </c>
      <c r="D17" s="2" t="str">
        <f>IF(Eingabe!$F21="","",Eingabe!$G21)</f>
        <v>Garage Steckdosen</v>
      </c>
      <c r="E17" s="2" t="str">
        <f>IF(Eingabe!$F21="","",Eingabe!$H21)</f>
        <v>Garage</v>
      </c>
      <c r="F17" s="2" t="str">
        <f>IF(Eingabe!$F21="","",Eingabe!$I21)</f>
        <v>Werkbank und Torantrieb</v>
      </c>
      <c r="G17" s="5" t="str">
        <f>IF(Eingabe!$F21="","",Eingabe!$J21)</f>
        <v>16 A</v>
      </c>
      <c r="H17" s="5" t="str">
        <f>IF(Eingabe!$F21="","",Eingabe!$K21)</f>
        <v>1P+N</v>
      </c>
      <c r="I17" s="5" t="str">
        <f>IF(Eingabe!$F21="","",Eingabe!$L21)</f>
        <v>FI 2</v>
      </c>
      <c r="J17" s="5" t="str">
        <f>IF(Eingabe!$F21="","",Eingabe!$M21)</f>
        <v>Prüfen</v>
      </c>
    </row>
    <row r="18" spans="1:10" ht="27" customHeight="1" x14ac:dyDescent="0.25">
      <c r="A18" s="5">
        <f>IF(Eingabe!$F22="","",Eingabe!$D22)</f>
        <v>6</v>
      </c>
      <c r="B18" s="5" t="str">
        <f>IF(Eingabe!$F22="","",Eingabe!$F22)</f>
        <v>SPD1</v>
      </c>
      <c r="C18" s="5" t="str">
        <f>IF(Eingabe!$F22="","",Eingabe!$E22)</f>
        <v>Überspannungsschutz</v>
      </c>
      <c r="D18" s="2" t="str">
        <f>IF(Eingabe!$F22="","",Eingabe!$G22)</f>
        <v>Überspannungsschutz</v>
      </c>
      <c r="E18" s="2" t="str">
        <f>IF(Eingabe!$F22="","",Eingabe!$H22)</f>
        <v>Technikraum</v>
      </c>
      <c r="F18" s="2" t="str">
        <f>IF(Eingabe!$F22="","",Eingabe!$I22)</f>
        <v>Schutzgerät im Verteiler</v>
      </c>
      <c r="G18" s="5" t="str">
        <f>IF(Eingabe!$F22="","",Eingabe!$J22)</f>
        <v>—</v>
      </c>
      <c r="H18" s="5" t="str">
        <f>IF(Eingabe!$F22="","",Eingabe!$K22)</f>
        <v>3P+N</v>
      </c>
      <c r="I18" s="5" t="str">
        <f>IF(Eingabe!$F22="","",Eingabe!$L22)</f>
        <v>Ohne RCD</v>
      </c>
      <c r="J18" s="5" t="str">
        <f>IF(Eingabe!$F22="","",Eingabe!$M22)</f>
        <v>Aktiv</v>
      </c>
    </row>
    <row r="19" spans="1:10" ht="27" customHeight="1" x14ac:dyDescent="0.25">
      <c r="A19" s="5">
        <f>IF(Eingabe!$F23="","",Eingabe!$D23)</f>
        <v>7</v>
      </c>
      <c r="B19" s="5" t="str">
        <f>IF(Eingabe!$F23="","",Eingabe!$F23)</f>
        <v>R1</v>
      </c>
      <c r="C19" s="5" t="str">
        <f>IF(Eingabe!$F23="","",Eingabe!$E23)</f>
        <v>Reserve</v>
      </c>
      <c r="D19" s="2" t="str">
        <f>IF(Eingabe!$F23="","",Eingabe!$G23)</f>
        <v>Reserveplatz 1</v>
      </c>
      <c r="E19" s="2" t="str">
        <f>IF(Eingabe!$F23="","",Eingabe!$H23)</f>
        <v>Verteiler</v>
      </c>
      <c r="F19" s="2" t="str">
        <f>IF(Eingabe!$F23="","",Eingabe!$I23)</f>
        <v>frei für spätere Erweiterung</v>
      </c>
      <c r="G19" s="5" t="str">
        <f>IF(Eingabe!$F23="","",Eingabe!$J23)</f>
        <v>16 A</v>
      </c>
      <c r="H19" s="5" t="str">
        <f>IF(Eingabe!$F23="","",Eingabe!$K23)</f>
        <v>1P+N</v>
      </c>
      <c r="I19" s="5" t="str">
        <f>IF(Eingabe!$F23="","",Eingabe!$L23)</f>
        <v>Nicht zugeordnet</v>
      </c>
      <c r="J19" s="5" t="str">
        <f>IF(Eingabe!$F23="","",Eingabe!$M23)</f>
        <v>Reserve</v>
      </c>
    </row>
    <row r="20" spans="1:10" ht="27" customHeight="1" x14ac:dyDescent="0.25">
      <c r="A20" s="5">
        <f>IF(Eingabe!$F24="","",Eingabe!$D24)</f>
        <v>8</v>
      </c>
      <c r="B20" s="5" t="str">
        <f>IF(Eingabe!$F24="","",Eingabe!$F24)</f>
        <v>R2</v>
      </c>
      <c r="C20" s="5" t="str">
        <f>IF(Eingabe!$F24="","",Eingabe!$E24)</f>
        <v>Reserve</v>
      </c>
      <c r="D20" s="2" t="str">
        <f>IF(Eingabe!$F24="","",Eingabe!$G24)</f>
        <v>Reserveplatz 2</v>
      </c>
      <c r="E20" s="2" t="str">
        <f>IF(Eingabe!$F24="","",Eingabe!$H24)</f>
        <v>Verteiler</v>
      </c>
      <c r="F20" s="2" t="str">
        <f>IF(Eingabe!$F24="","",Eingabe!$I24)</f>
        <v>frei für spätere Erweiterung</v>
      </c>
      <c r="G20" s="5" t="str">
        <f>IF(Eingabe!$F24="","",Eingabe!$J24)</f>
        <v>16 A</v>
      </c>
      <c r="H20" s="5" t="str">
        <f>IF(Eingabe!$F24="","",Eingabe!$K24)</f>
        <v>1P+N</v>
      </c>
      <c r="I20" s="5" t="str">
        <f>IF(Eingabe!$F24="","",Eingabe!$L24)</f>
        <v>Nicht zugeordnet</v>
      </c>
      <c r="J20" s="5" t="str">
        <f>IF(Eingabe!$F24="","",Eingabe!$M24)</f>
        <v>Reserve</v>
      </c>
    </row>
    <row r="21" spans="1:10" ht="27" customHeight="1" x14ac:dyDescent="0.25">
      <c r="A21" s="5" t="str">
        <f>IF(Eingabe!$F25="","",Eingabe!$D25)</f>
        <v/>
      </c>
      <c r="B21" s="5" t="str">
        <f>IF(Eingabe!$F25="","",Eingabe!$F25)</f>
        <v/>
      </c>
      <c r="C21" s="5" t="str">
        <f>IF(Eingabe!$F25="","",Eingabe!$E25)</f>
        <v/>
      </c>
      <c r="D21" s="2" t="str">
        <f>IF(Eingabe!$F25="","",Eingabe!$G25)</f>
        <v/>
      </c>
      <c r="E21" s="2" t="str">
        <f>IF(Eingabe!$F25="","",Eingabe!$H25)</f>
        <v/>
      </c>
      <c r="F21" s="2" t="str">
        <f>IF(Eingabe!$F25="","",Eingabe!$I25)</f>
        <v/>
      </c>
      <c r="G21" s="5" t="str">
        <f>IF(Eingabe!$F25="","",Eingabe!$J25)</f>
        <v/>
      </c>
      <c r="H21" s="5" t="str">
        <f>IF(Eingabe!$F25="","",Eingabe!$K25)</f>
        <v/>
      </c>
      <c r="I21" s="5" t="str">
        <f>IF(Eingabe!$F25="","",Eingabe!$L25)</f>
        <v/>
      </c>
      <c r="J21" s="5" t="str">
        <f>IF(Eingabe!$F25="","",Eingabe!$M25)</f>
        <v/>
      </c>
    </row>
    <row r="22" spans="1:10" ht="27" customHeight="1" x14ac:dyDescent="0.25">
      <c r="A22" s="5" t="str">
        <f>IF(Eingabe!$F26="","",Eingabe!$D26)</f>
        <v/>
      </c>
      <c r="B22" s="5" t="str">
        <f>IF(Eingabe!$F26="","",Eingabe!$F26)</f>
        <v/>
      </c>
      <c r="C22" s="5" t="str">
        <f>IF(Eingabe!$F26="","",Eingabe!$E26)</f>
        <v/>
      </c>
      <c r="D22" s="2" t="str">
        <f>IF(Eingabe!$F26="","",Eingabe!$G26)</f>
        <v/>
      </c>
      <c r="E22" s="2" t="str">
        <f>IF(Eingabe!$F26="","",Eingabe!$H26)</f>
        <v/>
      </c>
      <c r="F22" s="2" t="str">
        <f>IF(Eingabe!$F26="","",Eingabe!$I26)</f>
        <v/>
      </c>
      <c r="G22" s="5" t="str">
        <f>IF(Eingabe!$F26="","",Eingabe!$J26)</f>
        <v/>
      </c>
      <c r="H22" s="5" t="str">
        <f>IF(Eingabe!$F26="","",Eingabe!$K26)</f>
        <v/>
      </c>
      <c r="I22" s="5" t="str">
        <f>IF(Eingabe!$F26="","",Eingabe!$L26)</f>
        <v/>
      </c>
      <c r="J22" s="5" t="str">
        <f>IF(Eingabe!$F26="","",Eingabe!$M26)</f>
        <v/>
      </c>
    </row>
    <row r="23" spans="1:10" ht="27" customHeight="1" x14ac:dyDescent="0.25">
      <c r="A23" s="5" t="str">
        <f>IF(Eingabe!$F27="","",Eingabe!$D27)</f>
        <v/>
      </c>
      <c r="B23" s="5" t="str">
        <f>IF(Eingabe!$F27="","",Eingabe!$F27)</f>
        <v/>
      </c>
      <c r="C23" s="5" t="str">
        <f>IF(Eingabe!$F27="","",Eingabe!$E27)</f>
        <v/>
      </c>
      <c r="D23" s="2" t="str">
        <f>IF(Eingabe!$F27="","",Eingabe!$G27)</f>
        <v/>
      </c>
      <c r="E23" s="2" t="str">
        <f>IF(Eingabe!$F27="","",Eingabe!$H27)</f>
        <v/>
      </c>
      <c r="F23" s="2" t="str">
        <f>IF(Eingabe!$F27="","",Eingabe!$I27)</f>
        <v/>
      </c>
      <c r="G23" s="5" t="str">
        <f>IF(Eingabe!$F27="","",Eingabe!$J27)</f>
        <v/>
      </c>
      <c r="H23" s="5" t="str">
        <f>IF(Eingabe!$F27="","",Eingabe!$K27)</f>
        <v/>
      </c>
      <c r="I23" s="5" t="str">
        <f>IF(Eingabe!$F27="","",Eingabe!$L27)</f>
        <v/>
      </c>
      <c r="J23" s="5" t="str">
        <f>IF(Eingabe!$F27="","",Eingabe!$M27)</f>
        <v/>
      </c>
    </row>
    <row r="24" spans="1:10" ht="27" customHeight="1" x14ac:dyDescent="0.25">
      <c r="A24" s="5" t="str">
        <f>IF(Eingabe!$F28="","",Eingabe!$D28)</f>
        <v/>
      </c>
      <c r="B24" s="5" t="str">
        <f>IF(Eingabe!$F28="","",Eingabe!$F28)</f>
        <v/>
      </c>
      <c r="C24" s="5" t="str">
        <f>IF(Eingabe!$F28="","",Eingabe!$E28)</f>
        <v/>
      </c>
      <c r="D24" s="2" t="str">
        <f>IF(Eingabe!$F28="","",Eingabe!$G28)</f>
        <v/>
      </c>
      <c r="E24" s="2" t="str">
        <f>IF(Eingabe!$F28="","",Eingabe!$H28)</f>
        <v/>
      </c>
      <c r="F24" s="2" t="str">
        <f>IF(Eingabe!$F28="","",Eingabe!$I28)</f>
        <v/>
      </c>
      <c r="G24" s="5" t="str">
        <f>IF(Eingabe!$F28="","",Eingabe!$J28)</f>
        <v/>
      </c>
      <c r="H24" s="5" t="str">
        <f>IF(Eingabe!$F28="","",Eingabe!$K28)</f>
        <v/>
      </c>
      <c r="I24" s="5" t="str">
        <f>IF(Eingabe!$F28="","",Eingabe!$L28)</f>
        <v/>
      </c>
      <c r="J24" s="5" t="str">
        <f>IF(Eingabe!$F28="","",Eingabe!$M28)</f>
        <v/>
      </c>
    </row>
    <row r="25" spans="1:10" ht="27" customHeight="1" x14ac:dyDescent="0.25">
      <c r="A25" s="5" t="str">
        <f>IF(Eingabe!$F29="","",Eingabe!$D29)</f>
        <v/>
      </c>
      <c r="B25" s="5" t="str">
        <f>IF(Eingabe!$F29="","",Eingabe!$F29)</f>
        <v/>
      </c>
      <c r="C25" s="5" t="str">
        <f>IF(Eingabe!$F29="","",Eingabe!$E29)</f>
        <v/>
      </c>
      <c r="D25" s="2" t="str">
        <f>IF(Eingabe!$F29="","",Eingabe!$G29)</f>
        <v/>
      </c>
      <c r="E25" s="2" t="str">
        <f>IF(Eingabe!$F29="","",Eingabe!$H29)</f>
        <v/>
      </c>
      <c r="F25" s="2" t="str">
        <f>IF(Eingabe!$F29="","",Eingabe!$I29)</f>
        <v/>
      </c>
      <c r="G25" s="5" t="str">
        <f>IF(Eingabe!$F29="","",Eingabe!$J29)</f>
        <v/>
      </c>
      <c r="H25" s="5" t="str">
        <f>IF(Eingabe!$F29="","",Eingabe!$K29)</f>
        <v/>
      </c>
      <c r="I25" s="5" t="str">
        <f>IF(Eingabe!$F29="","",Eingabe!$L29)</f>
        <v/>
      </c>
      <c r="J25" s="5" t="str">
        <f>IF(Eingabe!$F29="","",Eingabe!$M29)</f>
        <v/>
      </c>
    </row>
    <row r="26" spans="1:10" ht="27" customHeight="1" x14ac:dyDescent="0.25">
      <c r="A26" s="5" t="str">
        <f>IF(Eingabe!$F30="","",Eingabe!$D30)</f>
        <v/>
      </c>
      <c r="B26" s="5" t="str">
        <f>IF(Eingabe!$F30="","",Eingabe!$F30)</f>
        <v/>
      </c>
      <c r="C26" s="5" t="str">
        <f>IF(Eingabe!$F30="","",Eingabe!$E30)</f>
        <v/>
      </c>
      <c r="D26" s="2" t="str">
        <f>IF(Eingabe!$F30="","",Eingabe!$G30)</f>
        <v/>
      </c>
      <c r="E26" s="2" t="str">
        <f>IF(Eingabe!$F30="","",Eingabe!$H30)</f>
        <v/>
      </c>
      <c r="F26" s="2" t="str">
        <f>IF(Eingabe!$F30="","",Eingabe!$I30)</f>
        <v/>
      </c>
      <c r="G26" s="5" t="str">
        <f>IF(Eingabe!$F30="","",Eingabe!$J30)</f>
        <v/>
      </c>
      <c r="H26" s="5" t="str">
        <f>IF(Eingabe!$F30="","",Eingabe!$K30)</f>
        <v/>
      </c>
      <c r="I26" s="5" t="str">
        <f>IF(Eingabe!$F30="","",Eingabe!$L30)</f>
        <v/>
      </c>
      <c r="J26" s="5" t="str">
        <f>IF(Eingabe!$F30="","",Eingabe!$M30)</f>
        <v/>
      </c>
    </row>
    <row r="27" spans="1:10" ht="27" customHeight="1" x14ac:dyDescent="0.25">
      <c r="A27" s="5" t="str">
        <f>IF(Eingabe!$F31="","",Eingabe!$D31)</f>
        <v/>
      </c>
      <c r="B27" s="5" t="str">
        <f>IF(Eingabe!$F31="","",Eingabe!$F31)</f>
        <v/>
      </c>
      <c r="C27" s="5" t="str">
        <f>IF(Eingabe!$F31="","",Eingabe!$E31)</f>
        <v/>
      </c>
      <c r="D27" s="2" t="str">
        <f>IF(Eingabe!$F31="","",Eingabe!$G31)</f>
        <v/>
      </c>
      <c r="E27" s="2" t="str">
        <f>IF(Eingabe!$F31="","",Eingabe!$H31)</f>
        <v/>
      </c>
      <c r="F27" s="2" t="str">
        <f>IF(Eingabe!$F31="","",Eingabe!$I31)</f>
        <v/>
      </c>
      <c r="G27" s="5" t="str">
        <f>IF(Eingabe!$F31="","",Eingabe!$J31)</f>
        <v/>
      </c>
      <c r="H27" s="5" t="str">
        <f>IF(Eingabe!$F31="","",Eingabe!$K31)</f>
        <v/>
      </c>
      <c r="I27" s="5" t="str">
        <f>IF(Eingabe!$F31="","",Eingabe!$L31)</f>
        <v/>
      </c>
      <c r="J27" s="5" t="str">
        <f>IF(Eingabe!$F31="","",Eingabe!$M31)</f>
        <v/>
      </c>
    </row>
    <row r="28" spans="1:10" ht="27" customHeight="1" x14ac:dyDescent="0.25">
      <c r="A28" s="5" t="str">
        <f>IF(Eingabe!$F32="","",Eingabe!$D32)</f>
        <v/>
      </c>
      <c r="B28" s="5" t="str">
        <f>IF(Eingabe!$F32="","",Eingabe!$F32)</f>
        <v/>
      </c>
      <c r="C28" s="5" t="str">
        <f>IF(Eingabe!$F32="","",Eingabe!$E32)</f>
        <v/>
      </c>
      <c r="D28" s="2" t="str">
        <f>IF(Eingabe!$F32="","",Eingabe!$G32)</f>
        <v/>
      </c>
      <c r="E28" s="2" t="str">
        <f>IF(Eingabe!$F32="","",Eingabe!$H32)</f>
        <v/>
      </c>
      <c r="F28" s="2" t="str">
        <f>IF(Eingabe!$F32="","",Eingabe!$I32)</f>
        <v/>
      </c>
      <c r="G28" s="5" t="str">
        <f>IF(Eingabe!$F32="","",Eingabe!$J32)</f>
        <v/>
      </c>
      <c r="H28" s="5" t="str">
        <f>IF(Eingabe!$F32="","",Eingabe!$K32)</f>
        <v/>
      </c>
      <c r="I28" s="5" t="str">
        <f>IF(Eingabe!$F32="","",Eingabe!$L32)</f>
        <v/>
      </c>
      <c r="J28" s="5" t="str">
        <f>IF(Eingabe!$F32="","",Eingabe!$M32)</f>
        <v/>
      </c>
    </row>
    <row r="30" spans="1:10" x14ac:dyDescent="0.25">
      <c r="A30" s="13" t="str">
        <f>IF(COUNTA(Eingabe!G33:G68)&gt;0,"Hinweis: Es gibt weitere Einträge in der Eingabe. Für den Aushang sind hier die ersten 24 Positionen vorbereitet.","Druckhinweis: Diesen Belegungsplan in die Innenseite der Verteiler- oder Sicherungskastentür einlegen.")</f>
        <v>Druckhinweis: Diesen Belegungsplan in die Innenseite der Verteiler- oder Sicherungskastentür einlegen.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3">
    <mergeCell ref="A1:J1"/>
    <mergeCell ref="A2:J2"/>
    <mergeCell ref="A30:J31"/>
  </mergeCells>
  <conditionalFormatting sqref="A5:J28">
    <cfRule type="expression" dxfId="2" priority="1">
      <formula>$J5="Prüfen"</formula>
    </cfRule>
    <cfRule type="expression" dxfId="1" priority="2">
      <formula>$J5="Reserve"</formula>
    </cfRule>
    <cfRule type="expression" dxfId="0" priority="3">
      <formula>$J5="Außer Betrieb"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tabSelected="1" workbookViewId="0">
      <selection activeCell="P10" sqref="P10"/>
    </sheetView>
  </sheetViews>
  <sheetFormatPr baseColWidth="10" defaultColWidth="9" defaultRowHeight="15" x14ac:dyDescent="0.25"/>
  <cols>
    <col min="1" max="3" width="12.5" customWidth="1"/>
    <col min="4" max="4" width="2" customWidth="1"/>
    <col min="5" max="7" width="12.5" customWidth="1"/>
    <col min="8" max="8" width="2" customWidth="1"/>
    <col min="9" max="11" width="12.5" customWidth="1"/>
  </cols>
  <sheetData>
    <row r="1" spans="1:11" ht="32.1" customHeight="1" x14ac:dyDescent="0.25">
      <c r="A1" s="7" t="s">
        <v>99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" customHeight="1" x14ac:dyDescent="0.25">
      <c r="A2" s="14" t="s">
        <v>100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ht="18" customHeight="1" x14ac:dyDescent="0.25">
      <c r="A4" s="16" t="str">
        <f>IF(Eingabe!$G9="","",Eingabe!$F9&amp;"   "&amp;Eingabe!$J9&amp;"   "&amp;Eingabe!$K9)</f>
        <v>HS1   63 A   3P+N</v>
      </c>
      <c r="B4" s="16"/>
      <c r="C4" s="16"/>
      <c r="E4" s="16" t="str">
        <f>IF(Eingabe!$G10="","",Eingabe!$F10&amp;"   "&amp;Eingabe!$J10&amp;"   "&amp;Eingabe!$K10)</f>
        <v>FI1   40 A   4P</v>
      </c>
      <c r="F4" s="16"/>
      <c r="G4" s="16"/>
      <c r="I4" s="16" t="str">
        <f>IF(Eingabe!$G11="","",Eingabe!$F11&amp;"   "&amp;Eingabe!$J11&amp;"   "&amp;Eingabe!$K11)</f>
        <v>F1   16 A   1P+N</v>
      </c>
      <c r="J4" s="16"/>
      <c r="K4" s="16"/>
    </row>
    <row r="5" spans="1:11" ht="24" customHeight="1" x14ac:dyDescent="0.25">
      <c r="A5" s="20" t="str">
        <f>IF(Eingabe!$G9="","",Eingabe!$G9)</f>
        <v>Gesamtanlage</v>
      </c>
      <c r="B5" s="20"/>
      <c r="C5" s="20"/>
      <c r="E5" s="20" t="str">
        <f>IF(Eingabe!$G10="","",Eingabe!$G10)</f>
        <v>RCD Wohnbereich</v>
      </c>
      <c r="F5" s="20"/>
      <c r="G5" s="20"/>
      <c r="I5" s="20" t="str">
        <f>IF(Eingabe!$G11="","",Eingabe!$G11)</f>
        <v>Wohnzimmer Steckdosen</v>
      </c>
      <c r="J5" s="20"/>
      <c r="K5" s="20"/>
    </row>
    <row r="6" spans="1:11" ht="24" customHeight="1" x14ac:dyDescent="0.25">
      <c r="A6" s="20"/>
      <c r="B6" s="20"/>
      <c r="C6" s="20"/>
      <c r="E6" s="20"/>
      <c r="F6" s="20"/>
      <c r="G6" s="20"/>
      <c r="I6" s="20"/>
      <c r="J6" s="20"/>
      <c r="K6" s="20"/>
    </row>
    <row r="7" spans="1:11" ht="18" customHeight="1" x14ac:dyDescent="0.25">
      <c r="A7" s="18" t="str">
        <f>IF(Eingabe!$G9="","",Eingabe!$H9&amp;" · "&amp;Eingabe!$L9)</f>
        <v>Technikraum · Ohne RCD</v>
      </c>
      <c r="B7" s="18"/>
      <c r="C7" s="18"/>
      <c r="E7" s="18" t="str">
        <f>IF(Eingabe!$G10="","",Eingabe!$H10&amp;" · "&amp;Eingabe!$L10)</f>
        <v>EG / OG · Ohne RCD</v>
      </c>
      <c r="F7" s="18"/>
      <c r="G7" s="18"/>
      <c r="I7" s="18" t="str">
        <f>IF(Eingabe!$G11="","",Eingabe!$H11&amp;" · "&amp;Eingabe!$L11)</f>
        <v>Wohnzimmer · FI 1</v>
      </c>
      <c r="J7" s="18"/>
      <c r="K7" s="18"/>
    </row>
    <row r="8" spans="1:11" ht="6" customHeight="1" x14ac:dyDescent="0.25"/>
    <row r="9" spans="1:11" ht="18" customHeight="1" x14ac:dyDescent="0.25">
      <c r="A9" s="16" t="str">
        <f>IF(Eingabe!$G12="","",Eingabe!$F12&amp;"   "&amp;Eingabe!$J12&amp;"   "&amp;Eingabe!$K12)</f>
        <v>F2   10 A   1P+N</v>
      </c>
      <c r="B9" s="16"/>
      <c r="C9" s="16"/>
      <c r="E9" s="16" t="str">
        <f>IF(Eingabe!$G13="","",Eingabe!$F13&amp;"   "&amp;Eingabe!$J13&amp;"   "&amp;Eingabe!$K13)</f>
        <v>F3   16 A   1P+N</v>
      </c>
      <c r="F9" s="16"/>
      <c r="G9" s="16"/>
      <c r="I9" s="16" t="str">
        <f>IF(Eingabe!$G14="","",Eingabe!$F14&amp;"   "&amp;Eingabe!$J14&amp;"   "&amp;Eingabe!$K14)</f>
        <v>F4   16 A   1P+N</v>
      </c>
      <c r="J9" s="16"/>
      <c r="K9" s="16"/>
    </row>
    <row r="10" spans="1:11" ht="24" customHeight="1" x14ac:dyDescent="0.25">
      <c r="A10" s="20" t="str">
        <f>IF(Eingabe!$G12="","",Eingabe!$G12)</f>
        <v>Wohnzimmer Licht</v>
      </c>
      <c r="B10" s="20"/>
      <c r="C10" s="20"/>
      <c r="E10" s="20" t="str">
        <f>IF(Eingabe!$G13="","",Eingabe!$G13)</f>
        <v>Küche Arbeitssteckdosen</v>
      </c>
      <c r="F10" s="20"/>
      <c r="G10" s="20"/>
      <c r="I10" s="20" t="str">
        <f>IF(Eingabe!$G14="","",Eingabe!$G14)</f>
        <v>Geschirrspüler</v>
      </c>
      <c r="J10" s="20"/>
      <c r="K10" s="20"/>
    </row>
    <row r="11" spans="1:11" ht="24" customHeight="1" x14ac:dyDescent="0.25">
      <c r="A11" s="20"/>
      <c r="B11" s="20"/>
      <c r="C11" s="20"/>
      <c r="E11" s="20"/>
      <c r="F11" s="20"/>
      <c r="G11" s="20"/>
      <c r="I11" s="20"/>
      <c r="J11" s="20"/>
      <c r="K11" s="20"/>
    </row>
    <row r="12" spans="1:11" ht="18" customHeight="1" x14ac:dyDescent="0.25">
      <c r="A12" s="18" t="str">
        <f>IF(Eingabe!$G12="","",Eingabe!$H12&amp;" · "&amp;Eingabe!$L12)</f>
        <v>Wohnzimmer · FI 1</v>
      </c>
      <c r="B12" s="18"/>
      <c r="C12" s="18"/>
      <c r="E12" s="18" t="str">
        <f>IF(Eingabe!$G13="","",Eingabe!$H13&amp;" · "&amp;Eingabe!$L13)</f>
        <v>Küche · FI 1</v>
      </c>
      <c r="F12" s="18"/>
      <c r="G12" s="18"/>
      <c r="I12" s="18" t="str">
        <f>IF(Eingabe!$G14="","",Eingabe!$H14&amp;" · "&amp;Eingabe!$L14)</f>
        <v>Küche · FI 1</v>
      </c>
      <c r="J12" s="18"/>
      <c r="K12" s="18"/>
    </row>
    <row r="13" spans="1:11" ht="6" customHeight="1" x14ac:dyDescent="0.25"/>
    <row r="14" spans="1:11" ht="18" customHeight="1" x14ac:dyDescent="0.25">
      <c r="A14" s="16" t="str">
        <f>IF(Eingabe!$G15="","",Eingabe!$F15&amp;"   "&amp;Eingabe!$J15&amp;"   "&amp;Eingabe!$K15)</f>
        <v>F5   16 A   3P+N</v>
      </c>
      <c r="B14" s="16"/>
      <c r="C14" s="16"/>
      <c r="E14" s="16" t="str">
        <f>IF(Eingabe!$G16="","",Eingabe!$F16&amp;"   "&amp;Eingabe!$J16&amp;"   "&amp;Eingabe!$K16)</f>
        <v>F6   16 A   1P+N</v>
      </c>
      <c r="F14" s="16"/>
      <c r="G14" s="16"/>
      <c r="I14" s="16" t="str">
        <f>IF(Eingabe!$G17="","",Eingabe!$F17&amp;"   "&amp;Eingabe!$J17&amp;"   "&amp;Eingabe!$K17)</f>
        <v>FI2   40 A   4P</v>
      </c>
      <c r="J14" s="16"/>
      <c r="K14" s="16"/>
    </row>
    <row r="15" spans="1:11" ht="24" customHeight="1" x14ac:dyDescent="0.25">
      <c r="A15" s="20" t="str">
        <f>IF(Eingabe!$G15="","",Eingabe!$G15)</f>
        <v>Herd / Kochfeld</v>
      </c>
      <c r="B15" s="20"/>
      <c r="C15" s="20"/>
      <c r="E15" s="20" t="str">
        <f>IF(Eingabe!$G16="","",Eingabe!$G16)</f>
        <v>Bad Steckdosen</v>
      </c>
      <c r="F15" s="20"/>
      <c r="G15" s="20"/>
      <c r="I15" s="20" t="str">
        <f>IF(Eingabe!$G17="","",Eingabe!$G17)</f>
        <v>RCD Haustechnik</v>
      </c>
      <c r="J15" s="20"/>
      <c r="K15" s="20"/>
    </row>
    <row r="16" spans="1:11" ht="24" customHeight="1" x14ac:dyDescent="0.25">
      <c r="A16" s="20"/>
      <c r="B16" s="20"/>
      <c r="C16" s="20"/>
      <c r="E16" s="20"/>
      <c r="F16" s="20"/>
      <c r="G16" s="20"/>
      <c r="I16" s="20"/>
      <c r="J16" s="20"/>
      <c r="K16" s="20"/>
    </row>
    <row r="17" spans="1:11" ht="18" customHeight="1" x14ac:dyDescent="0.25">
      <c r="A17" s="18" t="str">
        <f>IF(Eingabe!$G15="","",Eingabe!$H15&amp;" · "&amp;Eingabe!$L15)</f>
        <v>Küche · FI 1</v>
      </c>
      <c r="B17" s="18"/>
      <c r="C17" s="18"/>
      <c r="E17" s="18" t="str">
        <f>IF(Eingabe!$G16="","",Eingabe!$H16&amp;" · "&amp;Eingabe!$L16)</f>
        <v>Bad · FI 1</v>
      </c>
      <c r="F17" s="18"/>
      <c r="G17" s="18"/>
      <c r="I17" s="18" t="str">
        <f>IF(Eingabe!$G17="","",Eingabe!$H17&amp;" · "&amp;Eingabe!$L17)</f>
        <v>Technik / Außen · Ohne RCD</v>
      </c>
      <c r="J17" s="18"/>
      <c r="K17" s="18"/>
    </row>
    <row r="18" spans="1:11" ht="6" customHeight="1" x14ac:dyDescent="0.25"/>
    <row r="19" spans="1:11" ht="18" customHeight="1" x14ac:dyDescent="0.25">
      <c r="A19" s="16" t="str">
        <f>IF(Eingabe!$G18="","",Eingabe!$F18&amp;"   "&amp;Eingabe!$J18&amp;"   "&amp;Eingabe!$K18)</f>
        <v>F7   16 A   1P+N</v>
      </c>
      <c r="B19" s="16"/>
      <c r="C19" s="16"/>
      <c r="E19" s="16" t="str">
        <f>IF(Eingabe!$G19="","",Eingabe!$F19&amp;"   "&amp;Eingabe!$J19&amp;"   "&amp;Eingabe!$K19)</f>
        <v>F8   16 A   1P+N</v>
      </c>
      <c r="F19" s="16"/>
      <c r="G19" s="16"/>
      <c r="I19" s="16" t="str">
        <f>IF(Eingabe!$G20="","",Eingabe!$F20&amp;"   "&amp;Eingabe!$J20&amp;"   "&amp;Eingabe!$K20)</f>
        <v>F9   10 A   1P+N</v>
      </c>
      <c r="J19" s="16"/>
      <c r="K19" s="16"/>
    </row>
    <row r="20" spans="1:11" ht="24" customHeight="1" x14ac:dyDescent="0.25">
      <c r="A20" s="20" t="str">
        <f>IF(Eingabe!$G18="","",Eingabe!$G18)</f>
        <v>Waschmaschine</v>
      </c>
      <c r="B20" s="20"/>
      <c r="C20" s="20"/>
      <c r="E20" s="20" t="str">
        <f>IF(Eingabe!$G19="","",Eingabe!$G19)</f>
        <v>Trockner</v>
      </c>
      <c r="F20" s="20"/>
      <c r="G20" s="20"/>
      <c r="I20" s="20" t="str">
        <f>IF(Eingabe!$G20="","",Eingabe!$G20)</f>
        <v>Außenbeleuchtung</v>
      </c>
      <c r="J20" s="20"/>
      <c r="K20" s="20"/>
    </row>
    <row r="21" spans="1:11" ht="24" customHeight="1" x14ac:dyDescent="0.25">
      <c r="A21" s="20"/>
      <c r="B21" s="20"/>
      <c r="C21" s="20"/>
      <c r="E21" s="20"/>
      <c r="F21" s="20"/>
      <c r="G21" s="20"/>
      <c r="I21" s="20"/>
      <c r="J21" s="20"/>
      <c r="K21" s="20"/>
    </row>
    <row r="22" spans="1:11" ht="18" customHeight="1" x14ac:dyDescent="0.25">
      <c r="A22" s="18" t="str">
        <f>IF(Eingabe!$G18="","",Eingabe!$H18&amp;" · "&amp;Eingabe!$L18)</f>
        <v>Hauswirtschaft · FI 2</v>
      </c>
      <c r="B22" s="18"/>
      <c r="C22" s="18"/>
      <c r="E22" s="18" t="str">
        <f>IF(Eingabe!$G19="","",Eingabe!$H19&amp;" · "&amp;Eingabe!$L19)</f>
        <v>Hauswirtschaft · FI 2</v>
      </c>
      <c r="F22" s="18"/>
      <c r="G22" s="18"/>
      <c r="I22" s="18" t="str">
        <f>IF(Eingabe!$G20="","",Eingabe!$H20&amp;" · "&amp;Eingabe!$L20)</f>
        <v>Garten / Terrasse · FI 2</v>
      </c>
      <c r="J22" s="18"/>
      <c r="K22" s="18"/>
    </row>
    <row r="23" spans="1:11" ht="6" customHeight="1" x14ac:dyDescent="0.25"/>
    <row r="24" spans="1:11" ht="18" customHeight="1" x14ac:dyDescent="0.25">
      <c r="A24" s="16" t="str">
        <f>IF(Eingabe!$G21="","",Eingabe!$F21&amp;"   "&amp;Eingabe!$J21&amp;"   "&amp;Eingabe!$K21)</f>
        <v>F10   16 A   1P+N</v>
      </c>
      <c r="B24" s="16"/>
      <c r="C24" s="16"/>
      <c r="E24" s="16" t="str">
        <f>IF(Eingabe!$G22="","",Eingabe!$F22&amp;"   "&amp;Eingabe!$J22&amp;"   "&amp;Eingabe!$K22)</f>
        <v>SPD1   —   3P+N</v>
      </c>
      <c r="F24" s="16"/>
      <c r="G24" s="16"/>
      <c r="I24" s="16" t="str">
        <f>IF(Eingabe!$G23="","",Eingabe!$F23&amp;"   "&amp;Eingabe!$J23&amp;"   "&amp;Eingabe!$K23)</f>
        <v>R1   16 A   1P+N</v>
      </c>
      <c r="J24" s="16"/>
      <c r="K24" s="16"/>
    </row>
    <row r="25" spans="1:11" ht="24" customHeight="1" x14ac:dyDescent="0.25">
      <c r="A25" s="20" t="str">
        <f>IF(Eingabe!$G21="","",Eingabe!$G21)</f>
        <v>Garage Steckdosen</v>
      </c>
      <c r="B25" s="20"/>
      <c r="C25" s="20"/>
      <c r="E25" s="20" t="str">
        <f>IF(Eingabe!$G22="","",Eingabe!$G22)</f>
        <v>Überspannungsschutz</v>
      </c>
      <c r="F25" s="20"/>
      <c r="G25" s="20"/>
      <c r="I25" s="20" t="str">
        <f>IF(Eingabe!$G23="","",Eingabe!$G23)</f>
        <v>Reserveplatz 1</v>
      </c>
      <c r="J25" s="20"/>
      <c r="K25" s="20"/>
    </row>
    <row r="26" spans="1:11" ht="24" customHeight="1" x14ac:dyDescent="0.25">
      <c r="A26" s="20"/>
      <c r="B26" s="20"/>
      <c r="C26" s="20"/>
      <c r="E26" s="20"/>
      <c r="F26" s="20"/>
      <c r="G26" s="20"/>
      <c r="I26" s="20"/>
      <c r="J26" s="20"/>
      <c r="K26" s="20"/>
    </row>
    <row r="27" spans="1:11" ht="18" customHeight="1" x14ac:dyDescent="0.25">
      <c r="A27" s="18" t="str">
        <f>IF(Eingabe!$G21="","",Eingabe!$H21&amp;" · "&amp;Eingabe!$L21)</f>
        <v>Garage · FI 2</v>
      </c>
      <c r="B27" s="18"/>
      <c r="C27" s="18"/>
      <c r="E27" s="18" t="str">
        <f>IF(Eingabe!$G22="","",Eingabe!$H22&amp;" · "&amp;Eingabe!$L22)</f>
        <v>Technikraum · Ohne RCD</v>
      </c>
      <c r="F27" s="18"/>
      <c r="G27" s="18"/>
      <c r="I27" s="18" t="str">
        <f>IF(Eingabe!$G23="","",Eingabe!$H23&amp;" · "&amp;Eingabe!$L23)</f>
        <v>Verteiler · Nicht zugeordnet</v>
      </c>
      <c r="J27" s="18"/>
      <c r="K27" s="18"/>
    </row>
    <row r="28" spans="1:11" ht="6" customHeight="1" x14ac:dyDescent="0.25"/>
    <row r="29" spans="1:11" ht="18" customHeight="1" x14ac:dyDescent="0.25">
      <c r="A29" s="16" t="str">
        <f>IF(Eingabe!$G24="","",Eingabe!$F24&amp;"   "&amp;Eingabe!$J24&amp;"   "&amp;Eingabe!$K24)</f>
        <v>R2   16 A   1P+N</v>
      </c>
      <c r="B29" s="16"/>
      <c r="C29" s="16"/>
      <c r="E29" s="16" t="str">
        <f>IF(Eingabe!$G25="","",Eingabe!$F25&amp;"   "&amp;Eingabe!$J25&amp;"   "&amp;Eingabe!$K25)</f>
        <v/>
      </c>
      <c r="F29" s="16"/>
      <c r="G29" s="16"/>
      <c r="I29" s="16" t="str">
        <f>IF(Eingabe!$G26="","",Eingabe!$F26&amp;"   "&amp;Eingabe!$J26&amp;"   "&amp;Eingabe!$K26)</f>
        <v/>
      </c>
      <c r="J29" s="16"/>
      <c r="K29" s="16"/>
    </row>
    <row r="30" spans="1:11" ht="24" customHeight="1" x14ac:dyDescent="0.25">
      <c r="A30" s="20" t="str">
        <f>IF(Eingabe!$G24="","",Eingabe!$G24)</f>
        <v>Reserveplatz 2</v>
      </c>
      <c r="B30" s="20"/>
      <c r="C30" s="20"/>
      <c r="E30" s="20" t="str">
        <f>IF(Eingabe!$G25="","",Eingabe!$G25)</f>
        <v/>
      </c>
      <c r="F30" s="20"/>
      <c r="G30" s="20"/>
      <c r="I30" s="20" t="str">
        <f>IF(Eingabe!$G26="","",Eingabe!$G26)</f>
        <v/>
      </c>
      <c r="J30" s="20"/>
      <c r="K30" s="20"/>
    </row>
    <row r="31" spans="1:11" ht="24" customHeight="1" x14ac:dyDescent="0.25">
      <c r="A31" s="20"/>
      <c r="B31" s="20"/>
      <c r="C31" s="20"/>
      <c r="E31" s="20"/>
      <c r="F31" s="20"/>
      <c r="G31" s="20"/>
      <c r="I31" s="20"/>
      <c r="J31" s="20"/>
      <c r="K31" s="20"/>
    </row>
    <row r="32" spans="1:11" ht="18" customHeight="1" x14ac:dyDescent="0.25">
      <c r="A32" s="18" t="str">
        <f>IF(Eingabe!$G24="","",Eingabe!$H24&amp;" · "&amp;Eingabe!$L24)</f>
        <v>Verteiler · Nicht zugeordnet</v>
      </c>
      <c r="B32" s="18"/>
      <c r="C32" s="18"/>
      <c r="E32" s="18" t="str">
        <f>IF(Eingabe!$G25="","",Eingabe!$H25&amp;" · "&amp;Eingabe!$L25)</f>
        <v/>
      </c>
      <c r="F32" s="18"/>
      <c r="G32" s="18"/>
      <c r="I32" s="18" t="str">
        <f>IF(Eingabe!$G26="","",Eingabe!$H26&amp;" · "&amp;Eingabe!$L26)</f>
        <v/>
      </c>
      <c r="J32" s="18"/>
      <c r="K32" s="18"/>
    </row>
    <row r="33" spans="1:11" ht="6" customHeight="1" x14ac:dyDescent="0.25"/>
    <row r="34" spans="1:11" ht="18" customHeight="1" x14ac:dyDescent="0.25">
      <c r="A34" s="16" t="str">
        <f>IF(Eingabe!$G27="","",Eingabe!$F27&amp;"   "&amp;Eingabe!$J27&amp;"   "&amp;Eingabe!$K27)</f>
        <v/>
      </c>
      <c r="B34" s="16"/>
      <c r="C34" s="16"/>
      <c r="E34" s="16" t="str">
        <f>IF(Eingabe!$G28="","",Eingabe!$F28&amp;"   "&amp;Eingabe!$J28&amp;"   "&amp;Eingabe!$K28)</f>
        <v/>
      </c>
      <c r="F34" s="16"/>
      <c r="G34" s="16"/>
      <c r="I34" s="16" t="str">
        <f>IF(Eingabe!$G29="","",Eingabe!$F29&amp;"   "&amp;Eingabe!$J29&amp;"   "&amp;Eingabe!$K29)</f>
        <v/>
      </c>
      <c r="J34" s="16"/>
      <c r="K34" s="16"/>
    </row>
    <row r="35" spans="1:11" ht="24" customHeight="1" x14ac:dyDescent="0.25">
      <c r="A35" s="17" t="str">
        <f>IF(Eingabe!$G27="","",Eingabe!$G27)</f>
        <v/>
      </c>
      <c r="B35" s="17"/>
      <c r="C35" s="17"/>
      <c r="E35" s="17" t="str">
        <f>IF(Eingabe!$G28="","",Eingabe!$G28)</f>
        <v/>
      </c>
      <c r="F35" s="17"/>
      <c r="G35" s="17"/>
      <c r="I35" s="17" t="str">
        <f>IF(Eingabe!$G29="","",Eingabe!$G29)</f>
        <v/>
      </c>
      <c r="J35" s="17"/>
      <c r="K35" s="17"/>
    </row>
    <row r="36" spans="1:11" ht="24" customHeight="1" x14ac:dyDescent="0.25">
      <c r="A36" s="17"/>
      <c r="B36" s="17"/>
      <c r="C36" s="17"/>
      <c r="E36" s="17"/>
      <c r="F36" s="17"/>
      <c r="G36" s="17"/>
      <c r="I36" s="17"/>
      <c r="J36" s="17"/>
      <c r="K36" s="17"/>
    </row>
    <row r="37" spans="1:11" ht="18" customHeight="1" x14ac:dyDescent="0.25">
      <c r="A37" s="18" t="str">
        <f>IF(Eingabe!$G27="","",Eingabe!$H27&amp;" · "&amp;Eingabe!$L27)</f>
        <v/>
      </c>
      <c r="B37" s="18"/>
      <c r="C37" s="18"/>
      <c r="E37" s="18" t="str">
        <f>IF(Eingabe!$G28="","",Eingabe!$H28&amp;" · "&amp;Eingabe!$L28)</f>
        <v/>
      </c>
      <c r="F37" s="18"/>
      <c r="G37" s="18"/>
      <c r="I37" s="18" t="str">
        <f>IF(Eingabe!$G29="","",Eingabe!$H29&amp;" · "&amp;Eingabe!$L29)</f>
        <v/>
      </c>
      <c r="J37" s="18"/>
      <c r="K37" s="18"/>
    </row>
    <row r="38" spans="1:11" ht="6" customHeight="1" x14ac:dyDescent="0.25"/>
    <row r="39" spans="1:11" ht="18" customHeight="1" x14ac:dyDescent="0.25">
      <c r="A39" s="16" t="str">
        <f>IF(Eingabe!$G30="","",Eingabe!$F30&amp;"   "&amp;Eingabe!$J30&amp;"   "&amp;Eingabe!$K30)</f>
        <v/>
      </c>
      <c r="B39" s="16"/>
      <c r="C39" s="16"/>
      <c r="E39" s="16" t="str">
        <f>IF(Eingabe!$G31="","",Eingabe!$F31&amp;"   "&amp;Eingabe!$J31&amp;"   "&amp;Eingabe!$K31)</f>
        <v/>
      </c>
      <c r="F39" s="16"/>
      <c r="G39" s="16"/>
      <c r="I39" s="16" t="str">
        <f>IF(Eingabe!$G32="","",Eingabe!$F32&amp;"   "&amp;Eingabe!$J32&amp;"   "&amp;Eingabe!$K32)</f>
        <v/>
      </c>
      <c r="J39" s="16"/>
      <c r="K39" s="16"/>
    </row>
    <row r="40" spans="1:11" ht="24" customHeight="1" x14ac:dyDescent="0.25">
      <c r="A40" s="17" t="str">
        <f>IF(Eingabe!$G30="","",Eingabe!$G30)</f>
        <v/>
      </c>
      <c r="B40" s="17"/>
      <c r="C40" s="17"/>
      <c r="E40" s="17" t="str">
        <f>IF(Eingabe!$G31="","",Eingabe!$G31)</f>
        <v/>
      </c>
      <c r="F40" s="17"/>
      <c r="G40" s="17"/>
      <c r="I40" s="17" t="str">
        <f>IF(Eingabe!$G32="","",Eingabe!$G32)</f>
        <v/>
      </c>
      <c r="J40" s="17"/>
      <c r="K40" s="17"/>
    </row>
    <row r="41" spans="1:11" ht="24" customHeight="1" x14ac:dyDescent="0.25">
      <c r="A41" s="17"/>
      <c r="B41" s="17"/>
      <c r="C41" s="17"/>
      <c r="E41" s="17"/>
      <c r="F41" s="17"/>
      <c r="G41" s="17"/>
      <c r="I41" s="17"/>
      <c r="J41" s="17"/>
      <c r="K41" s="17"/>
    </row>
    <row r="42" spans="1:11" ht="18" customHeight="1" x14ac:dyDescent="0.25">
      <c r="A42" s="18" t="str">
        <f>IF(Eingabe!$G30="","",Eingabe!$H30&amp;" · "&amp;Eingabe!$L30)</f>
        <v/>
      </c>
      <c r="B42" s="18"/>
      <c r="C42" s="18"/>
      <c r="E42" s="18" t="str">
        <f>IF(Eingabe!$G31="","",Eingabe!$H31&amp;" · "&amp;Eingabe!$L31)</f>
        <v/>
      </c>
      <c r="F42" s="18"/>
      <c r="G42" s="18"/>
      <c r="I42" s="18" t="str">
        <f>IF(Eingabe!$G32="","",Eingabe!$H32&amp;" · "&amp;Eingabe!$L32)</f>
        <v/>
      </c>
      <c r="J42" s="18"/>
      <c r="K42" s="18"/>
    </row>
    <row r="43" spans="1:11" ht="6" customHeight="1" x14ac:dyDescent="0.25"/>
    <row r="45" spans="1:11" x14ac:dyDescent="0.25">
      <c r="A45" s="19" t="s">
        <v>101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</sheetData>
  <mergeCells count="75">
    <mergeCell ref="I39:K39"/>
    <mergeCell ref="I40:K41"/>
    <mergeCell ref="I42:K42"/>
    <mergeCell ref="A45:K46"/>
    <mergeCell ref="A39:C39"/>
    <mergeCell ref="A40:C41"/>
    <mergeCell ref="A42:C42"/>
    <mergeCell ref="E39:G39"/>
    <mergeCell ref="E40:G41"/>
    <mergeCell ref="E42:G42"/>
    <mergeCell ref="A37:C37"/>
    <mergeCell ref="E34:G34"/>
    <mergeCell ref="E35:G36"/>
    <mergeCell ref="E37:G37"/>
    <mergeCell ref="I34:K34"/>
    <mergeCell ref="I35:K36"/>
    <mergeCell ref="I37:K37"/>
    <mergeCell ref="I29:K29"/>
    <mergeCell ref="I30:K31"/>
    <mergeCell ref="I32:K32"/>
    <mergeCell ref="A34:C34"/>
    <mergeCell ref="A35:C36"/>
    <mergeCell ref="A29:C29"/>
    <mergeCell ref="A30:C31"/>
    <mergeCell ref="A32:C32"/>
    <mergeCell ref="E29:G29"/>
    <mergeCell ref="E30:G31"/>
    <mergeCell ref="E32:G32"/>
    <mergeCell ref="A27:C27"/>
    <mergeCell ref="E24:G24"/>
    <mergeCell ref="E25:G26"/>
    <mergeCell ref="E27:G27"/>
    <mergeCell ref="I24:K24"/>
    <mergeCell ref="I25:K26"/>
    <mergeCell ref="I27:K27"/>
    <mergeCell ref="I19:K19"/>
    <mergeCell ref="I20:K21"/>
    <mergeCell ref="I22:K22"/>
    <mergeCell ref="A24:C24"/>
    <mergeCell ref="A25:C26"/>
    <mergeCell ref="A19:C19"/>
    <mergeCell ref="A20:C21"/>
    <mergeCell ref="A22:C22"/>
    <mergeCell ref="E19:G19"/>
    <mergeCell ref="E20:G21"/>
    <mergeCell ref="E22:G22"/>
    <mergeCell ref="A17:C17"/>
    <mergeCell ref="E14:G14"/>
    <mergeCell ref="E15:G16"/>
    <mergeCell ref="E17:G17"/>
    <mergeCell ref="I14:K14"/>
    <mergeCell ref="I15:K16"/>
    <mergeCell ref="I17:K17"/>
    <mergeCell ref="I9:K9"/>
    <mergeCell ref="I10:K11"/>
    <mergeCell ref="I12:K12"/>
    <mergeCell ref="A14:C14"/>
    <mergeCell ref="A15:C16"/>
    <mergeCell ref="A9:C9"/>
    <mergeCell ref="A10:C11"/>
    <mergeCell ref="A12:C12"/>
    <mergeCell ref="E9:G9"/>
    <mergeCell ref="E10:G11"/>
    <mergeCell ref="E12:G12"/>
    <mergeCell ref="A1:K1"/>
    <mergeCell ref="A2:K2"/>
    <mergeCell ref="A4:C4"/>
    <mergeCell ref="A5:C6"/>
    <mergeCell ref="A7:C7"/>
    <mergeCell ref="E4:G4"/>
    <mergeCell ref="E5:G6"/>
    <mergeCell ref="E7:G7"/>
    <mergeCell ref="I4:K4"/>
    <mergeCell ref="I5:K6"/>
    <mergeCell ref="I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Belegungsplan</vt:lpstr>
      <vt:lpstr>Etiketten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2026-05-14T10:24:17Z</dcterms:modified>
</cp:coreProperties>
</file>