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aktien\"/>
    </mc:Choice>
  </mc:AlternateContent>
  <xr:revisionPtr revIDLastSave="0" documentId="13_ncr:1_{F563091C-745C-49D3-BA90-5E2F5F957A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shboard" sheetId="1" r:id="rId1"/>
    <sheet name="Portfolio" sheetId="2" r:id="rId2"/>
    <sheet name="Transaktione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1" i="3" l="1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K31" i="2"/>
  <c r="I31" i="2"/>
  <c r="P30" i="2"/>
  <c r="R30" i="2" s="1"/>
  <c r="K30" i="2"/>
  <c r="L30" i="2" s="1"/>
  <c r="N30" i="2" s="1"/>
  <c r="O30" i="2" s="1"/>
  <c r="I30" i="2"/>
  <c r="K29" i="2"/>
  <c r="I29" i="2"/>
  <c r="K28" i="2"/>
  <c r="I28" i="2"/>
  <c r="K27" i="2"/>
  <c r="I27" i="2"/>
  <c r="K26" i="2"/>
  <c r="I26" i="2"/>
  <c r="K25" i="2"/>
  <c r="I25" i="2"/>
  <c r="K24" i="2"/>
  <c r="I24" i="2"/>
  <c r="K23" i="2"/>
  <c r="I23" i="2"/>
  <c r="K22" i="2"/>
  <c r="I22" i="2"/>
  <c r="K21" i="2"/>
  <c r="I21" i="2"/>
  <c r="K20" i="2"/>
  <c r="I20" i="2"/>
  <c r="K19" i="2"/>
  <c r="I19" i="2"/>
  <c r="K18" i="2"/>
  <c r="I18" i="2"/>
  <c r="K17" i="2"/>
  <c r="I17" i="2"/>
  <c r="K16" i="2"/>
  <c r="I16" i="2"/>
  <c r="K15" i="2"/>
  <c r="I15" i="2"/>
  <c r="K14" i="2"/>
  <c r="I14" i="2"/>
  <c r="K13" i="2"/>
  <c r="I13" i="2"/>
  <c r="K12" i="2"/>
  <c r="I12" i="2"/>
  <c r="K11" i="2"/>
  <c r="I11" i="2"/>
  <c r="K10" i="2"/>
  <c r="I10" i="2"/>
  <c r="K9" i="2"/>
  <c r="I9" i="2"/>
  <c r="K8" i="2"/>
  <c r="I8" i="2"/>
  <c r="K7" i="2"/>
  <c r="I7" i="2"/>
  <c r="K6" i="2"/>
  <c r="I6" i="2"/>
  <c r="K5" i="2"/>
  <c r="I5" i="2"/>
  <c r="K4" i="2"/>
  <c r="I4" i="2"/>
  <c r="K3" i="2"/>
  <c r="I3" i="2"/>
  <c r="K2" i="2"/>
  <c r="I2" i="2"/>
  <c r="C8" i="1"/>
  <c r="A8" i="1"/>
  <c r="C4" i="1"/>
  <c r="A4" i="1"/>
  <c r="P31" i="2" l="1"/>
  <c r="R31" i="2" s="1"/>
  <c r="L31" i="2"/>
  <c r="N31" i="2" s="1"/>
  <c r="O31" i="2" s="1"/>
  <c r="P29" i="2"/>
  <c r="R29" i="2" s="1"/>
  <c r="L29" i="2"/>
  <c r="N29" i="2" s="1"/>
  <c r="O29" i="2" s="1"/>
  <c r="P28" i="2"/>
  <c r="R28" i="2" s="1"/>
  <c r="L28" i="2"/>
  <c r="N28" i="2" s="1"/>
  <c r="O28" i="2" s="1"/>
  <c r="P27" i="2"/>
  <c r="R27" i="2" s="1"/>
  <c r="L27" i="2"/>
  <c r="N27" i="2" s="1"/>
  <c r="O27" i="2" s="1"/>
  <c r="L26" i="2"/>
  <c r="N26" i="2" s="1"/>
  <c r="O26" i="2" s="1"/>
  <c r="P26" i="2"/>
  <c r="R26" i="2" s="1"/>
  <c r="L25" i="2"/>
  <c r="N25" i="2" s="1"/>
  <c r="O25" i="2" s="1"/>
  <c r="P25" i="2"/>
  <c r="R25" i="2" s="1"/>
  <c r="L24" i="2"/>
  <c r="N24" i="2" s="1"/>
  <c r="O24" i="2" s="1"/>
  <c r="P24" i="2"/>
  <c r="R24" i="2" s="1"/>
  <c r="L23" i="2"/>
  <c r="N23" i="2" s="1"/>
  <c r="O23" i="2" s="1"/>
  <c r="P23" i="2"/>
  <c r="R23" i="2" s="1"/>
  <c r="L22" i="2"/>
  <c r="N22" i="2" s="1"/>
  <c r="O22" i="2" s="1"/>
  <c r="P22" i="2"/>
  <c r="R22" i="2" s="1"/>
  <c r="L21" i="2"/>
  <c r="N21" i="2" s="1"/>
  <c r="O21" i="2" s="1"/>
  <c r="P21" i="2"/>
  <c r="R21" i="2" s="1"/>
  <c r="L20" i="2"/>
  <c r="N20" i="2" s="1"/>
  <c r="O20" i="2" s="1"/>
  <c r="P20" i="2"/>
  <c r="R20" i="2" s="1"/>
  <c r="L19" i="2"/>
  <c r="N19" i="2" s="1"/>
  <c r="O19" i="2" s="1"/>
  <c r="P19" i="2"/>
  <c r="R19" i="2" s="1"/>
  <c r="L18" i="2"/>
  <c r="N18" i="2" s="1"/>
  <c r="O18" i="2" s="1"/>
  <c r="P18" i="2"/>
  <c r="R18" i="2" s="1"/>
  <c r="L17" i="2"/>
  <c r="N17" i="2" s="1"/>
  <c r="O17" i="2" s="1"/>
  <c r="P17" i="2"/>
  <c r="R17" i="2" s="1"/>
  <c r="P16" i="2"/>
  <c r="R16" i="2" s="1"/>
  <c r="L16" i="2"/>
  <c r="N16" i="2" s="1"/>
  <c r="O16" i="2" s="1"/>
  <c r="L15" i="2"/>
  <c r="N15" i="2" s="1"/>
  <c r="O15" i="2" s="1"/>
  <c r="P15" i="2"/>
  <c r="R15" i="2" s="1"/>
  <c r="L14" i="2"/>
  <c r="N14" i="2" s="1"/>
  <c r="O14" i="2" s="1"/>
  <c r="P14" i="2"/>
  <c r="R14" i="2" s="1"/>
  <c r="P13" i="2"/>
  <c r="R13" i="2" s="1"/>
  <c r="L13" i="2"/>
  <c r="N13" i="2" s="1"/>
  <c r="O13" i="2" s="1"/>
  <c r="P12" i="2"/>
  <c r="R12" i="2" s="1"/>
  <c r="L12" i="2"/>
  <c r="N12" i="2" s="1"/>
  <c r="O12" i="2" s="1"/>
  <c r="L11" i="2"/>
  <c r="N11" i="2" s="1"/>
  <c r="O11" i="2" s="1"/>
  <c r="P11" i="2"/>
  <c r="R11" i="2" s="1"/>
  <c r="L10" i="2"/>
  <c r="N10" i="2" s="1"/>
  <c r="O10" i="2" s="1"/>
  <c r="P10" i="2"/>
  <c r="R10" i="2" s="1"/>
  <c r="P9" i="2"/>
  <c r="R9" i="2" s="1"/>
  <c r="L9" i="2"/>
  <c r="N9" i="2" s="1"/>
  <c r="O9" i="2" s="1"/>
  <c r="L8" i="2"/>
  <c r="N8" i="2" s="1"/>
  <c r="O8" i="2" s="1"/>
  <c r="P8" i="2"/>
  <c r="R8" i="2" s="1"/>
  <c r="L7" i="2"/>
  <c r="N7" i="2" s="1"/>
  <c r="O7" i="2" s="1"/>
  <c r="P7" i="2"/>
  <c r="R7" i="2" s="1"/>
  <c r="P6" i="2"/>
  <c r="R6" i="2" s="1"/>
  <c r="L6" i="2"/>
  <c r="N6" i="2" s="1"/>
  <c r="O6" i="2" s="1"/>
  <c r="P5" i="2"/>
  <c r="R5" i="2" s="1"/>
  <c r="L5" i="2"/>
  <c r="N5" i="2" s="1"/>
  <c r="O5" i="2" s="1"/>
  <c r="L4" i="2"/>
  <c r="N4" i="2" s="1"/>
  <c r="O4" i="2" s="1"/>
  <c r="P4" i="2"/>
  <c r="R4" i="2" s="1"/>
  <c r="L3" i="2"/>
  <c r="N3" i="2" s="1"/>
  <c r="O3" i="2" s="1"/>
  <c r="P3" i="2"/>
  <c r="R3" i="2" s="1"/>
  <c r="L2" i="2"/>
  <c r="P2" i="2"/>
  <c r="R2" i="2" s="1"/>
  <c r="E4" i="1" l="1"/>
  <c r="N2" i="2"/>
  <c r="O2" i="2" l="1"/>
  <c r="G4" i="1"/>
  <c r="E8" i="1" l="1"/>
  <c r="G8" i="1"/>
</calcChain>
</file>

<file path=xl/sharedStrings.xml><?xml version="1.0" encoding="utf-8"?>
<sst xmlns="http://schemas.openxmlformats.org/spreadsheetml/2006/main" count="153" uniqueCount="84">
  <si>
    <t>Aktien Portfolio Übersicht</t>
  </si>
  <si>
    <t>Gesamtinvestition</t>
  </si>
  <si>
    <t>Aktueller Portfoliowert</t>
  </si>
  <si>
    <t>Gewinn / Verlust</t>
  </si>
  <si>
    <t>Rendite %</t>
  </si>
  <si>
    <t>Dividenden gesamt</t>
  </si>
  <si>
    <t>Anzahl Positionen</t>
  </si>
  <si>
    <t>Beste Aktie</t>
  </si>
  <si>
    <t>Schwächste Aktie</t>
  </si>
  <si>
    <t>Portfolio-Aufteilung nach Aktie</t>
  </si>
  <si>
    <t>Gewinn / Verlust je Aktie</t>
  </si>
  <si>
    <t>So verwenden Sie die Vorlage</t>
  </si>
  <si>
    <t>1. Tragen Sie Ihre Aktien im Tabellenblatt „Portfolio“ ein.</t>
  </si>
  <si>
    <t>2. Aktualisieren Sie regelmäßig den aktuellen Preis.</t>
  </si>
  <si>
    <t>3. Erfassen Sie Käufe, Verkäufe und Dividenden im Tabellenblatt „Transaktionen“.</t>
  </si>
  <si>
    <t>4. Das Dashboard aktualisiert sich automatisch anhand der Portfolio-Daten.</t>
  </si>
  <si>
    <t>Hinweis: Alle Zahlen sind Beispieldaten. Preise werden nicht automatisch aus dem Internet geladen.</t>
  </si>
  <si>
    <t>Aktie</t>
  </si>
  <si>
    <t>Ticker / ISIN</t>
  </si>
  <si>
    <t>Branche</t>
  </si>
  <si>
    <t>Währung</t>
  </si>
  <si>
    <t>Kaufdatum</t>
  </si>
  <si>
    <t>Anzahl</t>
  </si>
  <si>
    <t>Durchschnittlicher Kaufpreis</t>
  </si>
  <si>
    <t>Gebühren</t>
  </si>
  <si>
    <t>Investierter Betrag</t>
  </si>
  <si>
    <t>Aktueller Preis</t>
  </si>
  <si>
    <t>Aktueller Wert</t>
  </si>
  <si>
    <t>Dividenden erhalten</t>
  </si>
  <si>
    <t>Gesamtertrag</t>
  </si>
  <si>
    <t>Portfolio-Gewicht</t>
  </si>
  <si>
    <t>Zielgewicht %</t>
  </si>
  <si>
    <t>Abweichung</t>
  </si>
  <si>
    <t>Status</t>
  </si>
  <si>
    <t>Notizen</t>
  </si>
  <si>
    <t>Apple</t>
  </si>
  <si>
    <t>AAPL</t>
  </si>
  <si>
    <t>Technologie</t>
  </si>
  <si>
    <t>EUR</t>
  </si>
  <si>
    <t>02.01.2024</t>
  </si>
  <si>
    <t>Halten</t>
  </si>
  <si>
    <t>Beispieldaten</t>
  </si>
  <si>
    <t>Microsoft</t>
  </si>
  <si>
    <t>MSFT</t>
  </si>
  <si>
    <t>15.01.2024</t>
  </si>
  <si>
    <t>Allianz</t>
  </si>
  <si>
    <t>ALV</t>
  </si>
  <si>
    <t>Finanzen</t>
  </si>
  <si>
    <t>10.02.2024</t>
  </si>
  <si>
    <t>Kaufen</t>
  </si>
  <si>
    <t>Dividendenwert</t>
  </si>
  <si>
    <t>SAP</t>
  </si>
  <si>
    <t>Software</t>
  </si>
  <si>
    <t>05.04.2024</t>
  </si>
  <si>
    <t>Nvidia</t>
  </si>
  <si>
    <t>NVDA</t>
  </si>
  <si>
    <t>Halbleiter</t>
  </si>
  <si>
    <t>20.05.2024</t>
  </si>
  <si>
    <t>Beobachten</t>
  </si>
  <si>
    <t>Hohe Volatilität</t>
  </si>
  <si>
    <t>Volkswagen</t>
  </si>
  <si>
    <t>VOW3</t>
  </si>
  <si>
    <t>Automobil</t>
  </si>
  <si>
    <t>12.06.2024</t>
  </si>
  <si>
    <t>Verkaufen</t>
  </si>
  <si>
    <t>Datum</t>
  </si>
  <si>
    <t>Typ</t>
  </si>
  <si>
    <t>Preis je Aktie</t>
  </si>
  <si>
    <t>Gebühren / Steuern</t>
  </si>
  <si>
    <t>Betrag</t>
  </si>
  <si>
    <t>Broker</t>
  </si>
  <si>
    <t>Kauf</t>
  </si>
  <si>
    <t>Scalable Capital</t>
  </si>
  <si>
    <t>Beispielkauf</t>
  </si>
  <si>
    <t>Trade Republic</t>
  </si>
  <si>
    <t>ING</t>
  </si>
  <si>
    <t>18.03.2024</t>
  </si>
  <si>
    <t>Dividende</t>
  </si>
  <si>
    <t>Dividende brutto</t>
  </si>
  <si>
    <t>Comdirect</t>
  </si>
  <si>
    <t>22.07.2024</t>
  </si>
  <si>
    <t>09.09.2024</t>
  </si>
  <si>
    <t>Verkauf</t>
  </si>
  <si>
    <t>Teilverkauf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</si>
</sst>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€\ #,##0.00"/>
  </numFmts>
  <fonts count="8" x14ac:knownFonts="1">
    <font>
      <sz val="11"/>
      <name val="Carlito"/>
    </font>
    <font>
      <b/>
      <sz val="18"/>
      <color rgb="FFFFFFFF"/>
      <name val="Carlito"/>
    </font>
    <font>
      <b/>
      <sz val="11"/>
      <color rgb="FFFFFFFF"/>
      <name val="Carlito"/>
    </font>
    <font>
      <b/>
      <sz val="14"/>
      <color rgb="FF00484E"/>
      <name val="Carlito"/>
    </font>
    <font>
      <sz val="10"/>
      <color rgb="FF1F2937"/>
      <name val="Carlito"/>
    </font>
    <font>
      <i/>
      <sz val="11"/>
      <color rgb="FF7C2D12"/>
      <name val="Carlito"/>
    </font>
    <font>
      <sz val="10"/>
      <name val="Carlito"/>
    </font>
    <font>
      <sz val="11"/>
      <name val="Carlito"/>
    </font>
  </fonts>
  <fills count="9">
    <fill>
      <patternFill patternType="none"/>
    </fill>
    <fill>
      <patternFill patternType="gray125"/>
    </fill>
    <fill>
      <patternFill patternType="solid">
        <fgColor rgb="FF00484E"/>
      </patternFill>
    </fill>
    <fill>
      <patternFill patternType="solid">
        <fgColor rgb="FF1F415A"/>
      </patternFill>
    </fill>
    <fill>
      <patternFill patternType="solid">
        <fgColor rgb="FFF3F7F8"/>
      </patternFill>
    </fill>
    <fill>
      <patternFill patternType="solid">
        <fgColor rgb="FFFFF7ED"/>
      </patternFill>
    </fill>
    <fill>
      <patternFill patternType="solid">
        <fgColor rgb="FFEAF3F7"/>
      </patternFill>
    </fill>
    <fill>
      <patternFill patternType="solid">
        <fgColor rgb="FFF6F7F8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/>
  </cellStyleXfs>
  <cellXfs count="19">
    <xf numFmtId="0" fontId="0" fillId="0" borderId="0" xfId="0"/>
    <xf numFmtId="0" fontId="2" fillId="2" borderId="0" xfId="1" applyFont="1" applyFill="1" applyAlignment="1">
      <alignment horizontal="center" vertical="center" wrapText="1"/>
    </xf>
    <xf numFmtId="0" fontId="6" fillId="6" borderId="0" xfId="1" applyFont="1" applyFill="1" applyAlignment="1">
      <alignment vertical="center" wrapText="1"/>
    </xf>
    <xf numFmtId="164" fontId="6" fillId="6" borderId="0" xfId="1" applyNumberFormat="1" applyFont="1" applyFill="1" applyAlignment="1">
      <alignment vertical="center" wrapText="1"/>
    </xf>
    <xf numFmtId="164" fontId="6" fillId="7" borderId="0" xfId="1" applyNumberFormat="1" applyFont="1" applyFill="1" applyAlignment="1">
      <alignment vertical="center" wrapText="1"/>
    </xf>
    <xf numFmtId="2" fontId="6" fillId="6" borderId="0" xfId="1" applyNumberFormat="1" applyFont="1" applyFill="1" applyAlignment="1">
      <alignment vertical="center" wrapText="1"/>
    </xf>
    <xf numFmtId="10" fontId="6" fillId="7" borderId="0" xfId="1" applyNumberFormat="1" applyFont="1" applyFill="1" applyAlignment="1">
      <alignment vertical="center" wrapText="1"/>
    </xf>
    <xf numFmtId="10" fontId="6" fillId="6" borderId="0" xfId="1" applyNumberFormat="1" applyFont="1" applyFill="1" applyAlignment="1">
      <alignment vertical="center" wrapText="1"/>
    </xf>
    <xf numFmtId="49" fontId="6" fillId="6" borderId="0" xfId="1" applyNumberFormat="1" applyFont="1" applyFill="1" applyAlignment="1">
      <alignment vertical="center" wrapText="1"/>
    </xf>
    <xf numFmtId="0" fontId="1" fillId="2" borderId="0" xfId="1" applyFont="1" applyFill="1" applyAlignment="1">
      <alignment horizontal="center" vertical="center"/>
    </xf>
    <xf numFmtId="0" fontId="0" fillId="0" borderId="0" xfId="0"/>
    <xf numFmtId="0" fontId="2" fillId="3" borderId="0" xfId="1" applyFont="1" applyFill="1" applyAlignment="1">
      <alignment horizontal="center" vertical="center"/>
    </xf>
    <xf numFmtId="164" fontId="3" fillId="4" borderId="0" xfId="1" applyNumberFormat="1" applyFont="1" applyFill="1" applyAlignment="1">
      <alignment horizontal="center" vertical="center"/>
    </xf>
    <xf numFmtId="10" fontId="3" fillId="4" borderId="0" xfId="1" applyNumberFormat="1" applyFont="1" applyFill="1" applyAlignment="1">
      <alignment horizontal="center" vertical="center"/>
    </xf>
    <xf numFmtId="1" fontId="3" fillId="4" borderId="0" xfId="1" applyNumberFormat="1" applyFont="1" applyFill="1" applyAlignment="1">
      <alignment horizontal="center" vertical="center"/>
    </xf>
    <xf numFmtId="49" fontId="3" fillId="4" borderId="0" xfId="1" applyNumberFormat="1" applyFont="1" applyFill="1" applyAlignment="1">
      <alignment horizontal="center" vertical="center"/>
    </xf>
    <xf numFmtId="0" fontId="4" fillId="4" borderId="0" xfId="1" applyFont="1" applyFill="1" applyAlignment="1">
      <alignment vertical="center" wrapText="1"/>
    </xf>
    <xf numFmtId="0" fontId="5" fillId="5" borderId="0" xfId="1" applyFont="1" applyFill="1" applyAlignment="1">
      <alignment vertical="center" wrapText="1"/>
    </xf>
    <xf numFmtId="0" fontId="0" fillId="8" borderId="0" xfId="0" applyFill="1"/>
  </cellXfs>
  <cellStyles count="2">
    <cellStyle name="Normal" xfId="1" xr:uid="{00000000-0005-0000-0000-000000000000}"/>
    <cellStyle name="Standard" xfId="0" builtinId="0"/>
  </cellStyles>
  <dxfs count="17">
    <dxf>
      <font>
        <color rgb="FF991B1B"/>
      </font>
      <fill>
        <patternFill patternType="solid">
          <bgColor rgb="FFFEE2E2"/>
        </patternFill>
      </fill>
    </dxf>
    <dxf>
      <font>
        <color rgb="FF166534"/>
      </font>
      <fill>
        <patternFill patternType="solid">
          <bgColor rgb="FFDCFCE7"/>
        </patternFill>
      </fill>
    </dxf>
    <dxf>
      <font>
        <color rgb="FF92400E"/>
      </font>
      <fill>
        <patternFill patternType="solid">
          <bgColor rgb="FFFEF3C7"/>
        </patternFill>
      </fill>
    </dxf>
    <dxf>
      <font>
        <color rgb="FF1F415A"/>
      </font>
      <fill>
        <patternFill patternType="solid">
          <bgColor rgb="FFDBEAFE"/>
        </patternFill>
      </fill>
    </dxf>
    <dxf>
      <font>
        <color rgb="FF991B1B"/>
      </font>
      <fill>
        <patternFill patternType="solid">
          <bgColor rgb="FFFEE2E2"/>
        </patternFill>
      </fill>
    </dxf>
    <dxf>
      <font>
        <color rgb="FF166534"/>
      </font>
      <fill>
        <patternFill patternType="solid">
          <bgColor rgb="FFDCFCE7"/>
        </patternFill>
      </fill>
    </dxf>
    <dxf>
      <font>
        <color rgb="FF374151"/>
      </font>
      <fill>
        <patternFill patternType="solid">
          <bgColor rgb="FFF3F4F6"/>
        </patternFill>
      </fill>
    </dxf>
    <dxf>
      <font>
        <color rgb="FF991B1B"/>
      </font>
      <fill>
        <patternFill patternType="solid">
          <bgColor rgb="FFFEE2E2"/>
        </patternFill>
      </fill>
    </dxf>
    <dxf>
      <font>
        <color rgb="FF1F415A"/>
      </font>
      <fill>
        <patternFill patternType="solid">
          <bgColor rgb="FFDBEAFE"/>
        </patternFill>
      </fill>
    </dxf>
    <dxf>
      <font>
        <color rgb="FF166534"/>
      </font>
      <fill>
        <patternFill patternType="solid">
          <bgColor rgb="FFDCFCE7"/>
        </patternFill>
      </fill>
    </dxf>
    <dxf>
      <font>
        <color rgb="FF9A3412"/>
      </font>
      <fill>
        <patternFill patternType="solid">
          <bgColor rgb="FFFFEDD5"/>
        </patternFill>
      </fill>
    </dxf>
    <dxf>
      <font>
        <color rgb="FF991B1B"/>
      </font>
      <fill>
        <patternFill patternType="solid">
          <bgColor rgb="FFFEE2E2"/>
        </patternFill>
      </fill>
    </dxf>
    <dxf>
      <font>
        <color rgb="FF166534"/>
      </font>
      <fill>
        <patternFill patternType="solid">
          <bgColor rgb="FFDCFCE7"/>
        </patternFill>
      </fill>
    </dxf>
    <dxf>
      <font>
        <color rgb="FF991B1B"/>
      </font>
      <fill>
        <patternFill patternType="solid">
          <bgColor rgb="FFFEE2E2"/>
        </patternFill>
      </fill>
    </dxf>
    <dxf>
      <font>
        <color rgb="FF166534"/>
      </font>
      <fill>
        <patternFill patternType="solid">
          <bgColor rgb="FFDCFCE7"/>
        </patternFill>
      </fill>
    </dxf>
    <dxf>
      <font>
        <color rgb="FF991B1B"/>
      </font>
      <fill>
        <patternFill patternType="solid">
          <bgColor rgb="FFFEE2E2"/>
        </patternFill>
      </fill>
    </dxf>
    <dxf>
      <font>
        <color rgb="FF166534"/>
      </font>
      <fill>
        <patternFill patternType="solid">
          <bgColor rgb="FFDCFCE7"/>
        </patternFill>
      </fill>
    </dxf>
  </dxfs>
  <tableStyles count="0" defaultTableStyle="TableStyleMedium2" defaultPivotStyle="PivotStyleLight16"/>
  <colors>
    <mruColors>
      <color rgb="FFFFFFC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Portfolio-Aufteilung nach Aktie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v>Aktueller Wert</c:v>
          </c:tx>
          <c:cat>
            <c:strLit>
              <c:ptCount val="6"/>
              <c:pt idx="0">
                <c:v>Apple</c:v>
              </c:pt>
              <c:pt idx="1">
                <c:v>Microsoft</c:v>
              </c:pt>
              <c:pt idx="2">
                <c:v>Allianz</c:v>
              </c:pt>
              <c:pt idx="3">
                <c:v>SAP</c:v>
              </c:pt>
              <c:pt idx="4">
                <c:v>Nvidia</c:v>
              </c:pt>
              <c:pt idx="5">
                <c:v>Volkswagen</c:v>
              </c:pt>
            </c:strLit>
          </c:cat>
          <c:val>
            <c:numLit>
              <c:formatCode>General</c:formatCode>
              <c:ptCount val="6"/>
              <c:pt idx="0">
                <c:v>2136</c:v>
              </c:pt>
              <c:pt idx="1">
                <c:v>2640</c:v>
              </c:pt>
              <c:pt idx="2">
                <c:v>2650</c:v>
              </c:pt>
              <c:pt idx="3">
                <c:v>990</c:v>
              </c:pt>
              <c:pt idx="4">
                <c:v>2900</c:v>
              </c:pt>
              <c:pt idx="5">
                <c:v>1770</c:v>
              </c:pt>
            </c:numLit>
          </c:val>
          <c:extLst>
            <c:ext xmlns:c16="http://schemas.microsoft.com/office/drawing/2014/chart" uri="{C3380CC4-5D6E-409C-BE32-E72D297353CC}">
              <c16:uniqueId val="{00000000-F144-4D5E-A47A-E3DFF3512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0"/>
      </c:doughnutChart>
    </c:plotArea>
    <c:legend>
      <c:legendPos val="r"/>
      <c:overlay val="0"/>
    </c:legend>
    <c:plotVisOnly val="1"/>
    <c:dispBlanksAs val="zero"/>
    <c:showDLblsOverMax val="1"/>
  </c:chart>
  <c:spPr>
    <a:solidFill>
      <a:srgbClr val="FFFFC5"/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Gewinn / Verlust je Aktie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Gewinn / Verlust</c:v>
          </c:tx>
          <c:invertIfNegative val="1"/>
          <c:cat>
            <c:strLit>
              <c:ptCount val="6"/>
              <c:pt idx="0">
                <c:v>Apple</c:v>
              </c:pt>
              <c:pt idx="1">
                <c:v>Microsoft</c:v>
              </c:pt>
              <c:pt idx="2">
                <c:v>Allianz</c:v>
              </c:pt>
              <c:pt idx="3">
                <c:v>SAP</c:v>
              </c:pt>
              <c:pt idx="4">
                <c:v>Nvidia</c:v>
              </c:pt>
              <c:pt idx="5">
                <c:v>Volkswagen</c:v>
              </c:pt>
            </c:strLit>
          </c:cat>
          <c:val>
            <c:numLit>
              <c:formatCode>General</c:formatCode>
              <c:ptCount val="6"/>
              <c:pt idx="0">
                <c:v>328</c:v>
              </c:pt>
              <c:pt idx="1">
                <c:v>394</c:v>
              </c:pt>
              <c:pt idx="2">
                <c:v>545</c:v>
              </c:pt>
              <c:pt idx="3">
                <c:v>235</c:v>
              </c:pt>
              <c:pt idx="4">
                <c:v>793</c:v>
              </c:pt>
              <c:pt idx="5">
                <c:v>-261</c:v>
              </c:pt>
            </c:numLit>
          </c:val>
          <c:extLst>
            <c:ext xmlns:c16="http://schemas.microsoft.com/office/drawing/2014/chart" uri="{C3380CC4-5D6E-409C-BE32-E72D297353CC}">
              <c16:uniqueId val="{00000000-C49A-41E2-B4E0-F46F493CC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solidFill>
      <a:srgbClr val="FFFFC5"/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11</xdr:row>
      <xdr:rowOff>114300</xdr:rowOff>
    </xdr:from>
    <xdr:ext cx="4762500" cy="2762250"/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1066800</xdr:colOff>
      <xdr:row>11</xdr:row>
      <xdr:rowOff>104775</xdr:rowOff>
    </xdr:from>
    <xdr:ext cx="5772150" cy="2762250"/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Portfolio" displayName="tblPortfolio" ref="A1:T31">
  <tableColumns count="20">
    <tableColumn id="1" xr3:uid="{00000000-0010-0000-0000-000001000000}" name="Aktie"/>
    <tableColumn id="2" xr3:uid="{00000000-0010-0000-0000-000002000000}" name="Ticker / ISIN"/>
    <tableColumn id="3" xr3:uid="{00000000-0010-0000-0000-000003000000}" name="Branche"/>
    <tableColumn id="4" xr3:uid="{00000000-0010-0000-0000-000004000000}" name="Währung"/>
    <tableColumn id="5" xr3:uid="{00000000-0010-0000-0000-000005000000}" name="Kaufdatum"/>
    <tableColumn id="6" xr3:uid="{00000000-0010-0000-0000-000006000000}" name="Anzahl"/>
    <tableColumn id="7" xr3:uid="{00000000-0010-0000-0000-000007000000}" name="Durchschnittlicher Kaufpreis"/>
    <tableColumn id="8" xr3:uid="{00000000-0010-0000-0000-000008000000}" name="Gebühren"/>
    <tableColumn id="9" xr3:uid="{00000000-0010-0000-0000-000009000000}" name="Investierter Betrag"/>
    <tableColumn id="10" xr3:uid="{00000000-0010-0000-0000-00000A000000}" name="Aktueller Preis"/>
    <tableColumn id="11" xr3:uid="{00000000-0010-0000-0000-00000B000000}" name="Aktueller Wert"/>
    <tableColumn id="12" xr3:uid="{00000000-0010-0000-0000-00000C000000}" name="Gewinn / Verlust"/>
    <tableColumn id="13" xr3:uid="{00000000-0010-0000-0000-00000D000000}" name="Dividenden erhalten"/>
    <tableColumn id="14" xr3:uid="{00000000-0010-0000-0000-00000E000000}" name="Gesamtertrag"/>
    <tableColumn id="15" xr3:uid="{00000000-0010-0000-0000-00000F000000}" name="Rendite %"/>
    <tableColumn id="16" xr3:uid="{00000000-0010-0000-0000-000010000000}" name="Portfolio-Gewicht"/>
    <tableColumn id="17" xr3:uid="{00000000-0010-0000-0000-000011000000}" name="Zielgewicht %"/>
    <tableColumn id="18" xr3:uid="{00000000-0010-0000-0000-000012000000}" name="Abweichung"/>
    <tableColumn id="19" xr3:uid="{00000000-0010-0000-0000-000013000000}" name="Status"/>
    <tableColumn id="20" xr3:uid="{00000000-0010-0000-0000-000014000000}" name="Notize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Transaktionen" displayName="tblTransaktionen" ref="A1:K101">
  <tableColumns count="11">
    <tableColumn id="1" xr3:uid="{00000000-0010-0000-0100-000001000000}" name="Datum"/>
    <tableColumn id="2" xr3:uid="{00000000-0010-0000-0100-000002000000}" name="Typ"/>
    <tableColumn id="3" xr3:uid="{00000000-0010-0000-0100-000003000000}" name="Aktie"/>
    <tableColumn id="4" xr3:uid="{00000000-0010-0000-0100-000004000000}" name="Ticker / ISIN"/>
    <tableColumn id="5" xr3:uid="{00000000-0010-0000-0100-000005000000}" name="Anzahl"/>
    <tableColumn id="6" xr3:uid="{00000000-0010-0000-0100-000006000000}" name="Preis je Aktie"/>
    <tableColumn id="7" xr3:uid="{00000000-0010-0000-0100-000007000000}" name="Gebühren / Steuern"/>
    <tableColumn id="8" xr3:uid="{00000000-0010-0000-0100-000008000000}" name="Betrag"/>
    <tableColumn id="9" xr3:uid="{00000000-0010-0000-0100-000009000000}" name="Währung"/>
    <tableColumn id="10" xr3:uid="{00000000-0010-0000-0100-00000A000000}" name="Broker"/>
    <tableColumn id="11" xr3:uid="{00000000-0010-0000-0100-00000B000000}" name="Notize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5"/>
  <sheetViews>
    <sheetView tabSelected="1" workbookViewId="0">
      <selection activeCell="N7" sqref="N7"/>
    </sheetView>
  </sheetViews>
  <sheetFormatPr baseColWidth="10" defaultColWidth="9" defaultRowHeight="15" x14ac:dyDescent="0.25"/>
  <cols>
    <col min="1" max="8" width="18" customWidth="1"/>
    <col min="9" max="23" width="9" style="18"/>
  </cols>
  <sheetData>
    <row r="1" spans="1:8" ht="21.75" customHeight="1" x14ac:dyDescent="0.25">
      <c r="A1" s="9" t="s">
        <v>0</v>
      </c>
      <c r="B1" s="10"/>
      <c r="C1" s="10"/>
      <c r="D1" s="10"/>
      <c r="E1" s="10"/>
      <c r="F1" s="10"/>
      <c r="G1" s="10"/>
      <c r="H1" s="10"/>
    </row>
    <row r="2" spans="1:8" s="18" customFormat="1" ht="20.100000000000001" customHeight="1" x14ac:dyDescent="0.25"/>
    <row r="3" spans="1:8" ht="20.100000000000001" customHeight="1" x14ac:dyDescent="0.25">
      <c r="A3" s="11" t="s">
        <v>1</v>
      </c>
      <c r="B3" s="11"/>
      <c r="C3" s="11" t="s">
        <v>2</v>
      </c>
      <c r="D3" s="11"/>
      <c r="E3" s="11" t="s">
        <v>3</v>
      </c>
      <c r="F3" s="11"/>
      <c r="G3" s="11" t="s">
        <v>4</v>
      </c>
      <c r="H3" s="11"/>
    </row>
    <row r="4" spans="1:8" ht="20.100000000000001" customHeight="1" x14ac:dyDescent="0.25">
      <c r="A4" s="12">
        <f>SUM(Portfolio!I2:I31)</f>
        <v>11052</v>
      </c>
      <c r="B4" s="12"/>
      <c r="C4" s="12">
        <f>SUM(Portfolio!K2:K31)</f>
        <v>13086</v>
      </c>
      <c r="D4" s="12"/>
      <c r="E4" s="12">
        <f>SUM(Portfolio!L2:L31)</f>
        <v>2034</v>
      </c>
      <c r="F4" s="12"/>
      <c r="G4" s="13">
        <f>IFERROR(SUM(Portfolio!N2:N31)/SUM(Portfolio!I2:I31),0)</f>
        <v>0.19489685124864278</v>
      </c>
      <c r="H4" s="13"/>
    </row>
    <row r="5" spans="1:8" s="18" customFormat="1" ht="20.100000000000001" customHeight="1" x14ac:dyDescent="0.25"/>
    <row r="6" spans="1:8" s="18" customFormat="1" ht="20.100000000000001" customHeight="1" x14ac:dyDescent="0.25"/>
    <row r="7" spans="1:8" ht="20.100000000000001" customHeight="1" x14ac:dyDescent="0.25">
      <c r="A7" s="11" t="s">
        <v>5</v>
      </c>
      <c r="B7" s="11"/>
      <c r="C7" s="11" t="s">
        <v>6</v>
      </c>
      <c r="D7" s="11"/>
      <c r="E7" s="11" t="s">
        <v>7</v>
      </c>
      <c r="F7" s="11"/>
      <c r="G7" s="11" t="s">
        <v>8</v>
      </c>
      <c r="H7" s="11"/>
    </row>
    <row r="8" spans="1:8" ht="20.100000000000001" customHeight="1" x14ac:dyDescent="0.25">
      <c r="A8" s="12">
        <f>SUM(Portfolio!M2:M31)</f>
        <v>120</v>
      </c>
      <c r="B8" s="12"/>
      <c r="C8" s="14">
        <f>SUMPRODUCT(--(Portfolio!A2:A31&lt;&gt;""))</f>
        <v>6</v>
      </c>
      <c r="D8" s="14"/>
      <c r="E8" s="15" t="str">
        <f>IFERROR(INDEX(Portfolio!A2:A31,MATCH(MAX(Portfolio!O2:O31),Portfolio!O2:O31,0)),"")</f>
        <v>Nvidia</v>
      </c>
      <c r="F8" s="15"/>
      <c r="G8" s="15" t="str">
        <f>IFERROR(INDEX(Portfolio!A2:A31,MATCH(MIN(Portfolio!O2:O31),Portfolio!O2:O31,0)),"")</f>
        <v>Volkswagen</v>
      </c>
      <c r="H8" s="15"/>
    </row>
    <row r="9" spans="1:8" s="18" customFormat="1" ht="20.100000000000001" customHeight="1" x14ac:dyDescent="0.25"/>
    <row r="10" spans="1:8" s="18" customFormat="1" ht="20.100000000000001" customHeight="1" x14ac:dyDescent="0.25"/>
    <row r="11" spans="1:8" ht="20.100000000000001" customHeight="1" x14ac:dyDescent="0.25">
      <c r="A11" s="11" t="s">
        <v>9</v>
      </c>
      <c r="B11" s="11"/>
      <c r="C11" s="11"/>
      <c r="D11" s="11"/>
      <c r="E11" s="11" t="s">
        <v>10</v>
      </c>
      <c r="F11" s="11"/>
      <c r="G11" s="11"/>
      <c r="H11" s="11"/>
    </row>
    <row r="12" spans="1:8" s="18" customFormat="1" ht="20.100000000000001" customHeight="1" x14ac:dyDescent="0.25"/>
    <row r="13" spans="1:8" s="18" customFormat="1" ht="20.100000000000001" customHeight="1" x14ac:dyDescent="0.25"/>
    <row r="14" spans="1:8" s="18" customFormat="1" ht="20.100000000000001" customHeight="1" x14ac:dyDescent="0.25"/>
    <row r="15" spans="1:8" s="18" customFormat="1" ht="20.100000000000001" customHeight="1" x14ac:dyDescent="0.25"/>
    <row r="16" spans="1:8" s="18" customFormat="1" ht="20.100000000000001" customHeight="1" x14ac:dyDescent="0.25"/>
    <row r="17" spans="1:8" s="18" customFormat="1" ht="20.100000000000001" customHeight="1" x14ac:dyDescent="0.25"/>
    <row r="18" spans="1:8" s="18" customFormat="1" ht="20.100000000000001" customHeight="1" x14ac:dyDescent="0.25"/>
    <row r="19" spans="1:8" s="18" customFormat="1" ht="20.100000000000001" customHeight="1" x14ac:dyDescent="0.25"/>
    <row r="20" spans="1:8" s="18" customFormat="1" ht="20.100000000000001" customHeight="1" x14ac:dyDescent="0.25"/>
    <row r="21" spans="1:8" s="18" customFormat="1" ht="20.100000000000001" customHeight="1" x14ac:dyDescent="0.25"/>
    <row r="22" spans="1:8" s="18" customFormat="1" ht="20.100000000000001" customHeight="1" x14ac:dyDescent="0.25"/>
    <row r="23" spans="1:8" s="18" customFormat="1" ht="20.100000000000001" customHeight="1" x14ac:dyDescent="0.25"/>
    <row r="24" spans="1:8" ht="20.100000000000001" customHeight="1" x14ac:dyDescent="0.25">
      <c r="A24" s="11" t="s">
        <v>11</v>
      </c>
      <c r="B24" s="11"/>
      <c r="C24" s="11"/>
      <c r="D24" s="11"/>
      <c r="E24" s="11"/>
      <c r="F24" s="11"/>
      <c r="G24" s="11"/>
      <c r="H24" s="11"/>
    </row>
    <row r="25" spans="1:8" ht="20.100000000000001" customHeight="1" x14ac:dyDescent="0.25">
      <c r="A25" s="16" t="s">
        <v>12</v>
      </c>
      <c r="B25" s="16"/>
      <c r="C25" s="16"/>
      <c r="D25" s="16"/>
      <c r="E25" s="16"/>
      <c r="F25" s="16"/>
      <c r="G25" s="16"/>
      <c r="H25" s="16"/>
    </row>
    <row r="26" spans="1:8" ht="20.100000000000001" customHeight="1" x14ac:dyDescent="0.25">
      <c r="A26" s="16" t="s">
        <v>13</v>
      </c>
      <c r="B26" s="16"/>
      <c r="C26" s="16"/>
      <c r="D26" s="16"/>
      <c r="E26" s="16"/>
      <c r="F26" s="16"/>
      <c r="G26" s="16"/>
      <c r="H26" s="16"/>
    </row>
    <row r="27" spans="1:8" ht="20.100000000000001" customHeight="1" x14ac:dyDescent="0.25">
      <c r="A27" s="16" t="s">
        <v>14</v>
      </c>
      <c r="B27" s="16"/>
      <c r="C27" s="16"/>
      <c r="D27" s="16"/>
      <c r="E27" s="16"/>
      <c r="F27" s="16"/>
      <c r="G27" s="16"/>
      <c r="H27" s="16"/>
    </row>
    <row r="28" spans="1:8" ht="20.100000000000001" customHeight="1" x14ac:dyDescent="0.25">
      <c r="A28" s="16" t="s">
        <v>15</v>
      </c>
      <c r="B28" s="16"/>
      <c r="C28" s="16"/>
      <c r="D28" s="16"/>
      <c r="E28" s="16"/>
      <c r="F28" s="16"/>
      <c r="G28" s="16"/>
      <c r="H28" s="16"/>
    </row>
    <row r="29" spans="1:8" s="18" customFormat="1" ht="20.100000000000001" customHeight="1" x14ac:dyDescent="0.25"/>
    <row r="30" spans="1:8" ht="20.100000000000001" customHeight="1" x14ac:dyDescent="0.25">
      <c r="A30" s="17" t="s">
        <v>16</v>
      </c>
      <c r="B30" s="17"/>
      <c r="C30" s="17"/>
      <c r="D30" s="17"/>
      <c r="E30" s="17"/>
      <c r="F30" s="17"/>
      <c r="G30" s="17"/>
      <c r="H30" s="17"/>
    </row>
    <row r="31" spans="1:8" s="18" customFormat="1" ht="20.100000000000001" customHeight="1" x14ac:dyDescent="0.25"/>
    <row r="32" spans="1:8" s="18" customFormat="1" ht="20.100000000000001" customHeight="1" x14ac:dyDescent="0.25"/>
    <row r="33" s="18" customFormat="1" ht="20.100000000000001" customHeight="1" x14ac:dyDescent="0.25"/>
    <row r="34" s="18" customFormat="1" ht="20.100000000000001" customHeight="1" x14ac:dyDescent="0.25"/>
    <row r="35" s="18" customFormat="1" x14ac:dyDescent="0.25"/>
    <row r="36" s="18" customFormat="1" x14ac:dyDescent="0.25"/>
    <row r="37" s="18" customFormat="1" x14ac:dyDescent="0.25"/>
    <row r="38" s="18" customFormat="1" x14ac:dyDescent="0.25"/>
    <row r="39" s="18" customFormat="1" x14ac:dyDescent="0.25"/>
    <row r="40" s="18" customFormat="1" x14ac:dyDescent="0.25"/>
    <row r="41" s="18" customFormat="1" x14ac:dyDescent="0.25"/>
    <row r="42" s="18" customFormat="1" x14ac:dyDescent="0.25"/>
    <row r="43" s="18" customFormat="1" x14ac:dyDescent="0.25"/>
    <row r="44" s="18" customFormat="1" x14ac:dyDescent="0.25"/>
    <row r="45" s="18" customFormat="1" x14ac:dyDescent="0.25"/>
  </sheetData>
  <mergeCells count="25">
    <mergeCell ref="A25:H25"/>
    <mergeCell ref="A26:H26"/>
    <mergeCell ref="A27:H27"/>
    <mergeCell ref="A28:H28"/>
    <mergeCell ref="A30:H30"/>
    <mergeCell ref="G7:H7"/>
    <mergeCell ref="G8:H8"/>
    <mergeCell ref="A11:D11"/>
    <mergeCell ref="E11:H11"/>
    <mergeCell ref="A24:H24"/>
    <mergeCell ref="A7:B7"/>
    <mergeCell ref="A8:B8"/>
    <mergeCell ref="C7:D7"/>
    <mergeCell ref="C8:D8"/>
    <mergeCell ref="E7:F7"/>
    <mergeCell ref="E8:F8"/>
    <mergeCell ref="A1:H1"/>
    <mergeCell ref="A3:B3"/>
    <mergeCell ref="A4:B4"/>
    <mergeCell ref="C3:D3"/>
    <mergeCell ref="C4:D4"/>
    <mergeCell ref="E3:F3"/>
    <mergeCell ref="E4:F4"/>
    <mergeCell ref="G3:H3"/>
    <mergeCell ref="G4:H4"/>
  </mergeCells>
  <conditionalFormatting sqref="E4:H4">
    <cfRule type="cellIs" dxfId="16" priority="1" operator="greaterThan">
      <formula>0</formula>
    </cfRule>
    <cfRule type="cellIs" dxfId="15" priority="2" operator="lessThan">
      <formula>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31"/>
  <sheetViews>
    <sheetView workbookViewId="0"/>
  </sheetViews>
  <sheetFormatPr baseColWidth="10" defaultColWidth="9" defaultRowHeight="15" x14ac:dyDescent="0.25"/>
  <cols>
    <col min="1" max="1" width="18" customWidth="1"/>
    <col min="2" max="2" width="15" customWidth="1"/>
    <col min="3" max="3" width="16" customWidth="1"/>
    <col min="4" max="4" width="10" customWidth="1"/>
    <col min="5" max="5" width="12" customWidth="1"/>
    <col min="6" max="6" width="10" customWidth="1"/>
    <col min="7" max="7" width="22" customWidth="1"/>
    <col min="8" max="8" width="12" customWidth="1"/>
    <col min="9" max="9" width="18" customWidth="1"/>
    <col min="10" max="10" width="14" customWidth="1"/>
    <col min="11" max="12" width="16" customWidth="1"/>
    <col min="13" max="13" width="18" customWidth="1"/>
    <col min="14" max="14" width="16" customWidth="1"/>
    <col min="15" max="15" width="12" customWidth="1"/>
    <col min="16" max="16" width="16" customWidth="1"/>
    <col min="17" max="17" width="13" customWidth="1"/>
    <col min="18" max="18" width="12" customWidth="1"/>
    <col min="19" max="19" width="14" customWidth="1"/>
    <col min="20" max="20" width="30" customWidth="1"/>
  </cols>
  <sheetData>
    <row r="1" spans="1:20" ht="20.100000000000001" customHeight="1" x14ac:dyDescent="0.25">
      <c r="A1" s="1" t="s">
        <v>17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22</v>
      </c>
      <c r="G1" s="1" t="s">
        <v>23</v>
      </c>
      <c r="H1" s="1" t="s">
        <v>24</v>
      </c>
      <c r="I1" s="1" t="s">
        <v>25</v>
      </c>
      <c r="J1" s="1" t="s">
        <v>26</v>
      </c>
      <c r="K1" s="1" t="s">
        <v>27</v>
      </c>
      <c r="L1" s="1" t="s">
        <v>3</v>
      </c>
      <c r="M1" s="1" t="s">
        <v>28</v>
      </c>
      <c r="N1" s="1" t="s">
        <v>29</v>
      </c>
      <c r="O1" s="1" t="s">
        <v>4</v>
      </c>
      <c r="P1" s="1" t="s">
        <v>30</v>
      </c>
      <c r="Q1" s="1" t="s">
        <v>31</v>
      </c>
      <c r="R1" s="1" t="s">
        <v>32</v>
      </c>
      <c r="S1" s="1" t="s">
        <v>33</v>
      </c>
      <c r="T1" s="1" t="s">
        <v>34</v>
      </c>
    </row>
    <row r="2" spans="1:20" ht="20.100000000000001" customHeight="1" x14ac:dyDescent="0.25">
      <c r="A2" s="2" t="s">
        <v>35</v>
      </c>
      <c r="B2" s="2" t="s">
        <v>36</v>
      </c>
      <c r="C2" s="2" t="s">
        <v>37</v>
      </c>
      <c r="D2" s="2" t="s">
        <v>38</v>
      </c>
      <c r="E2" s="8" t="s">
        <v>39</v>
      </c>
      <c r="F2" s="5">
        <v>12</v>
      </c>
      <c r="G2" s="3">
        <v>150</v>
      </c>
      <c r="H2" s="3">
        <v>8</v>
      </c>
      <c r="I2" s="4">
        <f t="shared" ref="I2:I31" si="0">IF(OR(F2="",G2=""),"",F2*G2+H2)</f>
        <v>1808</v>
      </c>
      <c r="J2" s="3">
        <v>178</v>
      </c>
      <c r="K2" s="4">
        <f t="shared" ref="K2:K31" si="1">IF(OR(F2="",J2=""),"",F2*J2)</f>
        <v>2136</v>
      </c>
      <c r="L2" s="4">
        <f t="shared" ref="L2:L31" si="2">IF(OR(K2="",I2=""),"",K2-I2)</f>
        <v>328</v>
      </c>
      <c r="M2" s="3">
        <v>18</v>
      </c>
      <c r="N2" s="4">
        <f t="shared" ref="N2:N31" si="3">IF(L2="","",L2+IF(M2="",0,M2))</f>
        <v>346</v>
      </c>
      <c r="O2" s="6">
        <f t="shared" ref="O2:O31" si="4">IFERROR(N2/I2,"")</f>
        <v>0.1913716814159292</v>
      </c>
      <c r="P2" s="6">
        <f t="shared" ref="P2:P31" si="5">IF(K2="","",IFERROR(K2/SUM($K$2:$K$31),""))</f>
        <v>0.1632278771205869</v>
      </c>
      <c r="Q2" s="7">
        <v>0.2</v>
      </c>
      <c r="R2" s="6">
        <f t="shared" ref="R2:R31" si="6">IF(OR(P2="",Q2=""),"",P2-Q2)</f>
        <v>-3.6772122879413116E-2</v>
      </c>
      <c r="S2" s="2" t="s">
        <v>40</v>
      </c>
      <c r="T2" s="2" t="s">
        <v>41</v>
      </c>
    </row>
    <row r="3" spans="1:20" ht="20.100000000000001" customHeight="1" x14ac:dyDescent="0.25">
      <c r="A3" s="2" t="s">
        <v>42</v>
      </c>
      <c r="B3" s="2" t="s">
        <v>43</v>
      </c>
      <c r="C3" s="2" t="s">
        <v>37</v>
      </c>
      <c r="D3" s="2" t="s">
        <v>38</v>
      </c>
      <c r="E3" s="8" t="s">
        <v>44</v>
      </c>
      <c r="F3" s="5">
        <v>8</v>
      </c>
      <c r="G3" s="3">
        <v>280</v>
      </c>
      <c r="H3" s="3">
        <v>6</v>
      </c>
      <c r="I3" s="4">
        <f t="shared" si="0"/>
        <v>2246</v>
      </c>
      <c r="J3" s="3">
        <v>330</v>
      </c>
      <c r="K3" s="4">
        <f t="shared" si="1"/>
        <v>2640</v>
      </c>
      <c r="L3" s="4">
        <f t="shared" si="2"/>
        <v>394</v>
      </c>
      <c r="M3" s="3">
        <v>10</v>
      </c>
      <c r="N3" s="4">
        <f t="shared" si="3"/>
        <v>404</v>
      </c>
      <c r="O3" s="6">
        <f t="shared" si="4"/>
        <v>0.1798753339269813</v>
      </c>
      <c r="P3" s="6">
        <f t="shared" si="5"/>
        <v>0.20174232003668041</v>
      </c>
      <c r="Q3" s="7">
        <v>0.2</v>
      </c>
      <c r="R3" s="6">
        <f t="shared" si="6"/>
        <v>1.7423200366804004E-3</v>
      </c>
      <c r="S3" s="2" t="s">
        <v>40</v>
      </c>
      <c r="T3" s="2" t="s">
        <v>41</v>
      </c>
    </row>
    <row r="4" spans="1:20" ht="20.100000000000001" customHeight="1" x14ac:dyDescent="0.25">
      <c r="A4" s="2" t="s">
        <v>45</v>
      </c>
      <c r="B4" s="2" t="s">
        <v>46</v>
      </c>
      <c r="C4" s="2" t="s">
        <v>47</v>
      </c>
      <c r="D4" s="2" t="s">
        <v>38</v>
      </c>
      <c r="E4" s="8" t="s">
        <v>48</v>
      </c>
      <c r="F4" s="5">
        <v>10</v>
      </c>
      <c r="G4" s="3">
        <v>210</v>
      </c>
      <c r="H4" s="3">
        <v>5</v>
      </c>
      <c r="I4" s="4">
        <f t="shared" si="0"/>
        <v>2105</v>
      </c>
      <c r="J4" s="3">
        <v>265</v>
      </c>
      <c r="K4" s="4">
        <f t="shared" si="1"/>
        <v>2650</v>
      </c>
      <c r="L4" s="4">
        <f t="shared" si="2"/>
        <v>545</v>
      </c>
      <c r="M4" s="3">
        <v>45</v>
      </c>
      <c r="N4" s="4">
        <f t="shared" si="3"/>
        <v>590</v>
      </c>
      <c r="O4" s="6">
        <f t="shared" si="4"/>
        <v>0.28028503562945367</v>
      </c>
      <c r="P4" s="6">
        <f t="shared" si="5"/>
        <v>0.20250649549136482</v>
      </c>
      <c r="Q4" s="7">
        <v>0.15</v>
      </c>
      <c r="R4" s="6">
        <f t="shared" si="6"/>
        <v>5.2506495491364824E-2</v>
      </c>
      <c r="S4" s="2" t="s">
        <v>49</v>
      </c>
      <c r="T4" s="2" t="s">
        <v>50</v>
      </c>
    </row>
    <row r="5" spans="1:20" ht="20.100000000000001" customHeight="1" x14ac:dyDescent="0.25">
      <c r="A5" s="2" t="s">
        <v>51</v>
      </c>
      <c r="B5" s="2" t="s">
        <v>51</v>
      </c>
      <c r="C5" s="2" t="s">
        <v>52</v>
      </c>
      <c r="D5" s="2" t="s">
        <v>38</v>
      </c>
      <c r="E5" s="8" t="s">
        <v>53</v>
      </c>
      <c r="F5" s="5">
        <v>6</v>
      </c>
      <c r="G5" s="3">
        <v>125</v>
      </c>
      <c r="H5" s="3">
        <v>5</v>
      </c>
      <c r="I5" s="4">
        <f t="shared" si="0"/>
        <v>755</v>
      </c>
      <c r="J5" s="3">
        <v>165</v>
      </c>
      <c r="K5" s="4">
        <f t="shared" si="1"/>
        <v>990</v>
      </c>
      <c r="L5" s="4">
        <f t="shared" si="2"/>
        <v>235</v>
      </c>
      <c r="M5" s="3">
        <v>12</v>
      </c>
      <c r="N5" s="4">
        <f t="shared" si="3"/>
        <v>247</v>
      </c>
      <c r="O5" s="6">
        <f t="shared" si="4"/>
        <v>0.32715231788079469</v>
      </c>
      <c r="P5" s="6">
        <f t="shared" si="5"/>
        <v>7.5653370013755161E-2</v>
      </c>
      <c r="Q5" s="7">
        <v>0.15</v>
      </c>
      <c r="R5" s="6">
        <f t="shared" si="6"/>
        <v>-7.4346629986244833E-2</v>
      </c>
      <c r="S5" s="2" t="s">
        <v>40</v>
      </c>
      <c r="T5" s="2" t="s">
        <v>41</v>
      </c>
    </row>
    <row r="6" spans="1:20" ht="20.100000000000001" customHeight="1" x14ac:dyDescent="0.25">
      <c r="A6" s="2" t="s">
        <v>54</v>
      </c>
      <c r="B6" s="2" t="s">
        <v>55</v>
      </c>
      <c r="C6" s="2" t="s">
        <v>56</v>
      </c>
      <c r="D6" s="2" t="s">
        <v>38</v>
      </c>
      <c r="E6" s="8" t="s">
        <v>57</v>
      </c>
      <c r="F6" s="5">
        <v>5</v>
      </c>
      <c r="G6" s="3">
        <v>420</v>
      </c>
      <c r="H6" s="3">
        <v>7</v>
      </c>
      <c r="I6" s="4">
        <f t="shared" si="0"/>
        <v>2107</v>
      </c>
      <c r="J6" s="3">
        <v>580</v>
      </c>
      <c r="K6" s="4">
        <f t="shared" si="1"/>
        <v>2900</v>
      </c>
      <c r="L6" s="4">
        <f t="shared" si="2"/>
        <v>793</v>
      </c>
      <c r="M6" s="3">
        <v>0</v>
      </c>
      <c r="N6" s="4">
        <f t="shared" si="3"/>
        <v>793</v>
      </c>
      <c r="O6" s="6">
        <f t="shared" si="4"/>
        <v>0.37636449928808735</v>
      </c>
      <c r="P6" s="6">
        <f t="shared" si="5"/>
        <v>0.22161088185847472</v>
      </c>
      <c r="Q6" s="7">
        <v>0.2</v>
      </c>
      <c r="R6" s="6">
        <f t="shared" si="6"/>
        <v>2.1610881858474706E-2</v>
      </c>
      <c r="S6" s="2" t="s">
        <v>58</v>
      </c>
      <c r="T6" s="2" t="s">
        <v>59</v>
      </c>
    </row>
    <row r="7" spans="1:20" ht="20.100000000000001" customHeight="1" x14ac:dyDescent="0.25">
      <c r="A7" s="2" t="s">
        <v>60</v>
      </c>
      <c r="B7" s="2" t="s">
        <v>61</v>
      </c>
      <c r="C7" s="2" t="s">
        <v>62</v>
      </c>
      <c r="D7" s="2" t="s">
        <v>38</v>
      </c>
      <c r="E7" s="8" t="s">
        <v>63</v>
      </c>
      <c r="F7" s="5">
        <v>15</v>
      </c>
      <c r="G7" s="3">
        <v>135</v>
      </c>
      <c r="H7" s="3">
        <v>6</v>
      </c>
      <c r="I7" s="4">
        <f t="shared" si="0"/>
        <v>2031</v>
      </c>
      <c r="J7" s="3">
        <v>118</v>
      </c>
      <c r="K7" s="4">
        <f t="shared" si="1"/>
        <v>1770</v>
      </c>
      <c r="L7" s="4">
        <f t="shared" si="2"/>
        <v>-261</v>
      </c>
      <c r="M7" s="3">
        <v>35</v>
      </c>
      <c r="N7" s="4">
        <f t="shared" si="3"/>
        <v>-226</v>
      </c>
      <c r="O7" s="6">
        <f t="shared" si="4"/>
        <v>-0.11127523387493846</v>
      </c>
      <c r="P7" s="6">
        <f t="shared" si="5"/>
        <v>0.13525905547913802</v>
      </c>
      <c r="Q7" s="7">
        <v>0.1</v>
      </c>
      <c r="R7" s="6">
        <f t="shared" si="6"/>
        <v>3.5259055479138018E-2</v>
      </c>
      <c r="S7" s="2" t="s">
        <v>64</v>
      </c>
      <c r="T7" s="2" t="s">
        <v>41</v>
      </c>
    </row>
    <row r="8" spans="1:20" ht="20.100000000000001" customHeight="1" x14ac:dyDescent="0.25">
      <c r="A8" s="2"/>
      <c r="B8" s="2"/>
      <c r="C8" s="2"/>
      <c r="D8" s="2"/>
      <c r="E8" s="8"/>
      <c r="F8" s="5"/>
      <c r="G8" s="3"/>
      <c r="H8" s="3"/>
      <c r="I8" s="4" t="str">
        <f t="shared" si="0"/>
        <v/>
      </c>
      <c r="J8" s="3"/>
      <c r="K8" s="4" t="str">
        <f t="shared" si="1"/>
        <v/>
      </c>
      <c r="L8" s="4" t="str">
        <f t="shared" si="2"/>
        <v/>
      </c>
      <c r="M8" s="3"/>
      <c r="N8" s="4" t="str">
        <f t="shared" si="3"/>
        <v/>
      </c>
      <c r="O8" s="6" t="str">
        <f t="shared" si="4"/>
        <v/>
      </c>
      <c r="P8" s="6" t="str">
        <f t="shared" si="5"/>
        <v/>
      </c>
      <c r="Q8" s="7"/>
      <c r="R8" s="6" t="str">
        <f t="shared" si="6"/>
        <v/>
      </c>
      <c r="S8" s="2"/>
      <c r="T8" s="2"/>
    </row>
    <row r="9" spans="1:20" ht="20.100000000000001" customHeight="1" x14ac:dyDescent="0.25">
      <c r="A9" s="2"/>
      <c r="B9" s="2"/>
      <c r="C9" s="2"/>
      <c r="D9" s="2"/>
      <c r="E9" s="8"/>
      <c r="F9" s="5"/>
      <c r="G9" s="3"/>
      <c r="H9" s="3"/>
      <c r="I9" s="4" t="str">
        <f t="shared" si="0"/>
        <v/>
      </c>
      <c r="J9" s="3"/>
      <c r="K9" s="4" t="str">
        <f t="shared" si="1"/>
        <v/>
      </c>
      <c r="L9" s="4" t="str">
        <f t="shared" si="2"/>
        <v/>
      </c>
      <c r="M9" s="3"/>
      <c r="N9" s="4" t="str">
        <f t="shared" si="3"/>
        <v/>
      </c>
      <c r="O9" s="6" t="str">
        <f t="shared" si="4"/>
        <v/>
      </c>
      <c r="P9" s="6" t="str">
        <f t="shared" si="5"/>
        <v/>
      </c>
      <c r="Q9" s="7"/>
      <c r="R9" s="6" t="str">
        <f t="shared" si="6"/>
        <v/>
      </c>
      <c r="S9" s="2"/>
      <c r="T9" s="2"/>
    </row>
    <row r="10" spans="1:20" ht="20.100000000000001" customHeight="1" x14ac:dyDescent="0.25">
      <c r="A10" s="2"/>
      <c r="B10" s="2"/>
      <c r="C10" s="2"/>
      <c r="D10" s="2"/>
      <c r="E10" s="8"/>
      <c r="F10" s="5"/>
      <c r="G10" s="3"/>
      <c r="H10" s="3"/>
      <c r="I10" s="4" t="str">
        <f t="shared" si="0"/>
        <v/>
      </c>
      <c r="J10" s="3"/>
      <c r="K10" s="4" t="str">
        <f t="shared" si="1"/>
        <v/>
      </c>
      <c r="L10" s="4" t="str">
        <f t="shared" si="2"/>
        <v/>
      </c>
      <c r="M10" s="3"/>
      <c r="N10" s="4" t="str">
        <f t="shared" si="3"/>
        <v/>
      </c>
      <c r="O10" s="6" t="str">
        <f t="shared" si="4"/>
        <v/>
      </c>
      <c r="P10" s="6" t="str">
        <f t="shared" si="5"/>
        <v/>
      </c>
      <c r="Q10" s="7"/>
      <c r="R10" s="6" t="str">
        <f t="shared" si="6"/>
        <v/>
      </c>
      <c r="S10" s="2"/>
      <c r="T10" s="2"/>
    </row>
    <row r="11" spans="1:20" ht="20.100000000000001" customHeight="1" x14ac:dyDescent="0.25">
      <c r="A11" s="2"/>
      <c r="B11" s="2"/>
      <c r="C11" s="2"/>
      <c r="D11" s="2"/>
      <c r="E11" s="8"/>
      <c r="F11" s="5"/>
      <c r="G11" s="3"/>
      <c r="H11" s="3"/>
      <c r="I11" s="4" t="str">
        <f t="shared" si="0"/>
        <v/>
      </c>
      <c r="J11" s="3"/>
      <c r="K11" s="4" t="str">
        <f t="shared" si="1"/>
        <v/>
      </c>
      <c r="L11" s="4" t="str">
        <f t="shared" si="2"/>
        <v/>
      </c>
      <c r="M11" s="3"/>
      <c r="N11" s="4" t="str">
        <f t="shared" si="3"/>
        <v/>
      </c>
      <c r="O11" s="6" t="str">
        <f t="shared" si="4"/>
        <v/>
      </c>
      <c r="P11" s="6" t="str">
        <f t="shared" si="5"/>
        <v/>
      </c>
      <c r="Q11" s="7"/>
      <c r="R11" s="6" t="str">
        <f t="shared" si="6"/>
        <v/>
      </c>
      <c r="S11" s="2"/>
      <c r="T11" s="2"/>
    </row>
    <row r="12" spans="1:20" ht="20.100000000000001" customHeight="1" x14ac:dyDescent="0.25">
      <c r="A12" s="2"/>
      <c r="B12" s="2"/>
      <c r="C12" s="2"/>
      <c r="D12" s="2"/>
      <c r="E12" s="8"/>
      <c r="F12" s="5"/>
      <c r="G12" s="3"/>
      <c r="H12" s="3"/>
      <c r="I12" s="4" t="str">
        <f t="shared" si="0"/>
        <v/>
      </c>
      <c r="J12" s="3"/>
      <c r="K12" s="4" t="str">
        <f t="shared" si="1"/>
        <v/>
      </c>
      <c r="L12" s="4" t="str">
        <f t="shared" si="2"/>
        <v/>
      </c>
      <c r="M12" s="3"/>
      <c r="N12" s="4" t="str">
        <f t="shared" si="3"/>
        <v/>
      </c>
      <c r="O12" s="6" t="str">
        <f t="shared" si="4"/>
        <v/>
      </c>
      <c r="P12" s="6" t="str">
        <f t="shared" si="5"/>
        <v/>
      </c>
      <c r="Q12" s="7"/>
      <c r="R12" s="6" t="str">
        <f t="shared" si="6"/>
        <v/>
      </c>
      <c r="S12" s="2"/>
      <c r="T12" s="2"/>
    </row>
    <row r="13" spans="1:20" ht="20.100000000000001" customHeight="1" x14ac:dyDescent="0.25">
      <c r="A13" s="2"/>
      <c r="B13" s="2"/>
      <c r="C13" s="2"/>
      <c r="D13" s="2"/>
      <c r="E13" s="8"/>
      <c r="F13" s="5"/>
      <c r="G13" s="3"/>
      <c r="H13" s="3"/>
      <c r="I13" s="4" t="str">
        <f t="shared" si="0"/>
        <v/>
      </c>
      <c r="J13" s="3"/>
      <c r="K13" s="4" t="str">
        <f t="shared" si="1"/>
        <v/>
      </c>
      <c r="L13" s="4" t="str">
        <f t="shared" si="2"/>
        <v/>
      </c>
      <c r="M13" s="3"/>
      <c r="N13" s="4" t="str">
        <f t="shared" si="3"/>
        <v/>
      </c>
      <c r="O13" s="6" t="str">
        <f t="shared" si="4"/>
        <v/>
      </c>
      <c r="P13" s="6" t="str">
        <f t="shared" si="5"/>
        <v/>
      </c>
      <c r="Q13" s="7"/>
      <c r="R13" s="6" t="str">
        <f t="shared" si="6"/>
        <v/>
      </c>
      <c r="S13" s="2"/>
      <c r="T13" s="2"/>
    </row>
    <row r="14" spans="1:20" ht="20.100000000000001" customHeight="1" x14ac:dyDescent="0.25">
      <c r="A14" s="2"/>
      <c r="B14" s="2"/>
      <c r="C14" s="2"/>
      <c r="D14" s="2"/>
      <c r="E14" s="8"/>
      <c r="F14" s="5"/>
      <c r="G14" s="3"/>
      <c r="H14" s="3"/>
      <c r="I14" s="4" t="str">
        <f t="shared" si="0"/>
        <v/>
      </c>
      <c r="J14" s="3"/>
      <c r="K14" s="4" t="str">
        <f t="shared" si="1"/>
        <v/>
      </c>
      <c r="L14" s="4" t="str">
        <f t="shared" si="2"/>
        <v/>
      </c>
      <c r="M14" s="3"/>
      <c r="N14" s="4" t="str">
        <f t="shared" si="3"/>
        <v/>
      </c>
      <c r="O14" s="6" t="str">
        <f t="shared" si="4"/>
        <v/>
      </c>
      <c r="P14" s="6" t="str">
        <f t="shared" si="5"/>
        <v/>
      </c>
      <c r="Q14" s="7"/>
      <c r="R14" s="6" t="str">
        <f t="shared" si="6"/>
        <v/>
      </c>
      <c r="S14" s="2"/>
      <c r="T14" s="2"/>
    </row>
    <row r="15" spans="1:20" ht="20.100000000000001" customHeight="1" x14ac:dyDescent="0.25">
      <c r="A15" s="2"/>
      <c r="B15" s="2"/>
      <c r="C15" s="2"/>
      <c r="D15" s="2"/>
      <c r="E15" s="8"/>
      <c r="F15" s="5"/>
      <c r="G15" s="3"/>
      <c r="H15" s="3"/>
      <c r="I15" s="4" t="str">
        <f t="shared" si="0"/>
        <v/>
      </c>
      <c r="J15" s="3"/>
      <c r="K15" s="4" t="str">
        <f t="shared" si="1"/>
        <v/>
      </c>
      <c r="L15" s="4" t="str">
        <f t="shared" si="2"/>
        <v/>
      </c>
      <c r="M15" s="3"/>
      <c r="N15" s="4" t="str">
        <f t="shared" si="3"/>
        <v/>
      </c>
      <c r="O15" s="6" t="str">
        <f t="shared" si="4"/>
        <v/>
      </c>
      <c r="P15" s="6" t="str">
        <f t="shared" si="5"/>
        <v/>
      </c>
      <c r="Q15" s="7"/>
      <c r="R15" s="6" t="str">
        <f t="shared" si="6"/>
        <v/>
      </c>
      <c r="S15" s="2"/>
      <c r="T15" s="2"/>
    </row>
    <row r="16" spans="1:20" ht="20.100000000000001" customHeight="1" x14ac:dyDescent="0.25">
      <c r="A16" s="2"/>
      <c r="B16" s="2"/>
      <c r="C16" s="2"/>
      <c r="D16" s="2"/>
      <c r="E16" s="8"/>
      <c r="F16" s="5"/>
      <c r="G16" s="3"/>
      <c r="H16" s="3"/>
      <c r="I16" s="4" t="str">
        <f t="shared" si="0"/>
        <v/>
      </c>
      <c r="J16" s="3"/>
      <c r="K16" s="4" t="str">
        <f t="shared" si="1"/>
        <v/>
      </c>
      <c r="L16" s="4" t="str">
        <f t="shared" si="2"/>
        <v/>
      </c>
      <c r="M16" s="3"/>
      <c r="N16" s="4" t="str">
        <f t="shared" si="3"/>
        <v/>
      </c>
      <c r="O16" s="6" t="str">
        <f t="shared" si="4"/>
        <v/>
      </c>
      <c r="P16" s="6" t="str">
        <f t="shared" si="5"/>
        <v/>
      </c>
      <c r="Q16" s="7"/>
      <c r="R16" s="6" t="str">
        <f t="shared" si="6"/>
        <v/>
      </c>
      <c r="S16" s="2"/>
      <c r="T16" s="2"/>
    </row>
    <row r="17" spans="1:20" ht="20.100000000000001" customHeight="1" x14ac:dyDescent="0.25">
      <c r="A17" s="2"/>
      <c r="B17" s="2"/>
      <c r="C17" s="2"/>
      <c r="D17" s="2"/>
      <c r="E17" s="8"/>
      <c r="F17" s="5"/>
      <c r="G17" s="3"/>
      <c r="H17" s="3"/>
      <c r="I17" s="4" t="str">
        <f t="shared" si="0"/>
        <v/>
      </c>
      <c r="J17" s="3"/>
      <c r="K17" s="4" t="str">
        <f t="shared" si="1"/>
        <v/>
      </c>
      <c r="L17" s="4" t="str">
        <f t="shared" si="2"/>
        <v/>
      </c>
      <c r="M17" s="3"/>
      <c r="N17" s="4" t="str">
        <f t="shared" si="3"/>
        <v/>
      </c>
      <c r="O17" s="6" t="str">
        <f t="shared" si="4"/>
        <v/>
      </c>
      <c r="P17" s="6" t="str">
        <f t="shared" si="5"/>
        <v/>
      </c>
      <c r="Q17" s="7"/>
      <c r="R17" s="6" t="str">
        <f t="shared" si="6"/>
        <v/>
      </c>
      <c r="S17" s="2"/>
      <c r="T17" s="2"/>
    </row>
    <row r="18" spans="1:20" ht="20.100000000000001" customHeight="1" x14ac:dyDescent="0.25">
      <c r="A18" s="2"/>
      <c r="B18" s="2"/>
      <c r="C18" s="2"/>
      <c r="D18" s="2"/>
      <c r="E18" s="8"/>
      <c r="F18" s="5"/>
      <c r="G18" s="3"/>
      <c r="H18" s="3"/>
      <c r="I18" s="4" t="str">
        <f t="shared" si="0"/>
        <v/>
      </c>
      <c r="J18" s="3"/>
      <c r="K18" s="4" t="str">
        <f t="shared" si="1"/>
        <v/>
      </c>
      <c r="L18" s="4" t="str">
        <f t="shared" si="2"/>
        <v/>
      </c>
      <c r="M18" s="3"/>
      <c r="N18" s="4" t="str">
        <f t="shared" si="3"/>
        <v/>
      </c>
      <c r="O18" s="6" t="str">
        <f t="shared" si="4"/>
        <v/>
      </c>
      <c r="P18" s="6" t="str">
        <f t="shared" si="5"/>
        <v/>
      </c>
      <c r="Q18" s="7"/>
      <c r="R18" s="6" t="str">
        <f t="shared" si="6"/>
        <v/>
      </c>
      <c r="S18" s="2"/>
      <c r="T18" s="2"/>
    </row>
    <row r="19" spans="1:20" ht="20.100000000000001" customHeight="1" x14ac:dyDescent="0.25">
      <c r="A19" s="2"/>
      <c r="B19" s="2"/>
      <c r="C19" s="2"/>
      <c r="D19" s="2"/>
      <c r="E19" s="8"/>
      <c r="F19" s="5"/>
      <c r="G19" s="3"/>
      <c r="H19" s="3"/>
      <c r="I19" s="4" t="str">
        <f t="shared" si="0"/>
        <v/>
      </c>
      <c r="J19" s="3"/>
      <c r="K19" s="4" t="str">
        <f t="shared" si="1"/>
        <v/>
      </c>
      <c r="L19" s="4" t="str">
        <f t="shared" si="2"/>
        <v/>
      </c>
      <c r="M19" s="3"/>
      <c r="N19" s="4" t="str">
        <f t="shared" si="3"/>
        <v/>
      </c>
      <c r="O19" s="6" t="str">
        <f t="shared" si="4"/>
        <v/>
      </c>
      <c r="P19" s="6" t="str">
        <f t="shared" si="5"/>
        <v/>
      </c>
      <c r="Q19" s="7"/>
      <c r="R19" s="6" t="str">
        <f t="shared" si="6"/>
        <v/>
      </c>
      <c r="S19" s="2"/>
      <c r="T19" s="2"/>
    </row>
    <row r="20" spans="1:20" ht="20.100000000000001" customHeight="1" x14ac:dyDescent="0.25">
      <c r="A20" s="2"/>
      <c r="B20" s="2"/>
      <c r="C20" s="2"/>
      <c r="D20" s="2"/>
      <c r="E20" s="8"/>
      <c r="F20" s="5"/>
      <c r="G20" s="3"/>
      <c r="H20" s="3"/>
      <c r="I20" s="4" t="str">
        <f t="shared" si="0"/>
        <v/>
      </c>
      <c r="J20" s="3"/>
      <c r="K20" s="4" t="str">
        <f t="shared" si="1"/>
        <v/>
      </c>
      <c r="L20" s="4" t="str">
        <f t="shared" si="2"/>
        <v/>
      </c>
      <c r="M20" s="3"/>
      <c r="N20" s="4" t="str">
        <f t="shared" si="3"/>
        <v/>
      </c>
      <c r="O20" s="6" t="str">
        <f t="shared" si="4"/>
        <v/>
      </c>
      <c r="P20" s="6" t="str">
        <f t="shared" si="5"/>
        <v/>
      </c>
      <c r="Q20" s="7"/>
      <c r="R20" s="6" t="str">
        <f t="shared" si="6"/>
        <v/>
      </c>
      <c r="S20" s="2"/>
      <c r="T20" s="2"/>
    </row>
    <row r="21" spans="1:20" ht="20.100000000000001" customHeight="1" x14ac:dyDescent="0.25">
      <c r="A21" s="2"/>
      <c r="B21" s="2"/>
      <c r="C21" s="2"/>
      <c r="D21" s="2"/>
      <c r="E21" s="8"/>
      <c r="F21" s="5"/>
      <c r="G21" s="3"/>
      <c r="H21" s="3"/>
      <c r="I21" s="4" t="str">
        <f t="shared" si="0"/>
        <v/>
      </c>
      <c r="J21" s="3"/>
      <c r="K21" s="4" t="str">
        <f t="shared" si="1"/>
        <v/>
      </c>
      <c r="L21" s="4" t="str">
        <f t="shared" si="2"/>
        <v/>
      </c>
      <c r="M21" s="3"/>
      <c r="N21" s="4" t="str">
        <f t="shared" si="3"/>
        <v/>
      </c>
      <c r="O21" s="6" t="str">
        <f t="shared" si="4"/>
        <v/>
      </c>
      <c r="P21" s="6" t="str">
        <f t="shared" si="5"/>
        <v/>
      </c>
      <c r="Q21" s="7"/>
      <c r="R21" s="6" t="str">
        <f t="shared" si="6"/>
        <v/>
      </c>
      <c r="S21" s="2"/>
      <c r="T21" s="2"/>
    </row>
    <row r="22" spans="1:20" ht="20.100000000000001" customHeight="1" x14ac:dyDescent="0.25">
      <c r="A22" s="2"/>
      <c r="B22" s="2"/>
      <c r="C22" s="2"/>
      <c r="D22" s="2"/>
      <c r="E22" s="8"/>
      <c r="F22" s="5"/>
      <c r="G22" s="3"/>
      <c r="H22" s="3"/>
      <c r="I22" s="4" t="str">
        <f t="shared" si="0"/>
        <v/>
      </c>
      <c r="J22" s="3"/>
      <c r="K22" s="4" t="str">
        <f t="shared" si="1"/>
        <v/>
      </c>
      <c r="L22" s="4" t="str">
        <f t="shared" si="2"/>
        <v/>
      </c>
      <c r="M22" s="3"/>
      <c r="N22" s="4" t="str">
        <f t="shared" si="3"/>
        <v/>
      </c>
      <c r="O22" s="6" t="str">
        <f t="shared" si="4"/>
        <v/>
      </c>
      <c r="P22" s="6" t="str">
        <f t="shared" si="5"/>
        <v/>
      </c>
      <c r="Q22" s="7"/>
      <c r="R22" s="6" t="str">
        <f t="shared" si="6"/>
        <v/>
      </c>
      <c r="S22" s="2"/>
      <c r="T22" s="2"/>
    </row>
    <row r="23" spans="1:20" ht="20.100000000000001" customHeight="1" x14ac:dyDescent="0.25">
      <c r="A23" s="2"/>
      <c r="B23" s="2"/>
      <c r="C23" s="2"/>
      <c r="D23" s="2"/>
      <c r="E23" s="8"/>
      <c r="F23" s="5"/>
      <c r="G23" s="3"/>
      <c r="H23" s="3"/>
      <c r="I23" s="4" t="str">
        <f t="shared" si="0"/>
        <v/>
      </c>
      <c r="J23" s="3"/>
      <c r="K23" s="4" t="str">
        <f t="shared" si="1"/>
        <v/>
      </c>
      <c r="L23" s="4" t="str">
        <f t="shared" si="2"/>
        <v/>
      </c>
      <c r="M23" s="3"/>
      <c r="N23" s="4" t="str">
        <f t="shared" si="3"/>
        <v/>
      </c>
      <c r="O23" s="6" t="str">
        <f t="shared" si="4"/>
        <v/>
      </c>
      <c r="P23" s="6" t="str">
        <f t="shared" si="5"/>
        <v/>
      </c>
      <c r="Q23" s="7"/>
      <c r="R23" s="6" t="str">
        <f t="shared" si="6"/>
        <v/>
      </c>
      <c r="S23" s="2"/>
      <c r="T23" s="2"/>
    </row>
    <row r="24" spans="1:20" ht="20.100000000000001" customHeight="1" x14ac:dyDescent="0.25">
      <c r="A24" s="2"/>
      <c r="B24" s="2"/>
      <c r="C24" s="2"/>
      <c r="D24" s="2"/>
      <c r="E24" s="8"/>
      <c r="F24" s="5"/>
      <c r="G24" s="3"/>
      <c r="H24" s="3"/>
      <c r="I24" s="4" t="str">
        <f t="shared" si="0"/>
        <v/>
      </c>
      <c r="J24" s="3"/>
      <c r="K24" s="4" t="str">
        <f t="shared" si="1"/>
        <v/>
      </c>
      <c r="L24" s="4" t="str">
        <f t="shared" si="2"/>
        <v/>
      </c>
      <c r="M24" s="3"/>
      <c r="N24" s="4" t="str">
        <f t="shared" si="3"/>
        <v/>
      </c>
      <c r="O24" s="6" t="str">
        <f t="shared" si="4"/>
        <v/>
      </c>
      <c r="P24" s="6" t="str">
        <f t="shared" si="5"/>
        <v/>
      </c>
      <c r="Q24" s="7"/>
      <c r="R24" s="6" t="str">
        <f t="shared" si="6"/>
        <v/>
      </c>
      <c r="S24" s="2"/>
      <c r="T24" s="2"/>
    </row>
    <row r="25" spans="1:20" ht="20.100000000000001" customHeight="1" x14ac:dyDescent="0.25">
      <c r="A25" s="2"/>
      <c r="B25" s="2"/>
      <c r="C25" s="2"/>
      <c r="D25" s="2"/>
      <c r="E25" s="8"/>
      <c r="F25" s="5"/>
      <c r="G25" s="3"/>
      <c r="H25" s="3"/>
      <c r="I25" s="4" t="str">
        <f t="shared" si="0"/>
        <v/>
      </c>
      <c r="J25" s="3"/>
      <c r="K25" s="4" t="str">
        <f t="shared" si="1"/>
        <v/>
      </c>
      <c r="L25" s="4" t="str">
        <f t="shared" si="2"/>
        <v/>
      </c>
      <c r="M25" s="3"/>
      <c r="N25" s="4" t="str">
        <f t="shared" si="3"/>
        <v/>
      </c>
      <c r="O25" s="6" t="str">
        <f t="shared" si="4"/>
        <v/>
      </c>
      <c r="P25" s="6" t="str">
        <f t="shared" si="5"/>
        <v/>
      </c>
      <c r="Q25" s="7"/>
      <c r="R25" s="6" t="str">
        <f t="shared" si="6"/>
        <v/>
      </c>
      <c r="S25" s="2"/>
      <c r="T25" s="2"/>
    </row>
    <row r="26" spans="1:20" ht="20.100000000000001" customHeight="1" x14ac:dyDescent="0.25">
      <c r="A26" s="2"/>
      <c r="B26" s="2"/>
      <c r="C26" s="2"/>
      <c r="D26" s="2"/>
      <c r="E26" s="8"/>
      <c r="F26" s="5"/>
      <c r="G26" s="3"/>
      <c r="H26" s="3"/>
      <c r="I26" s="4" t="str">
        <f t="shared" si="0"/>
        <v/>
      </c>
      <c r="J26" s="3"/>
      <c r="K26" s="4" t="str">
        <f t="shared" si="1"/>
        <v/>
      </c>
      <c r="L26" s="4" t="str">
        <f t="shared" si="2"/>
        <v/>
      </c>
      <c r="M26" s="3"/>
      <c r="N26" s="4" t="str">
        <f t="shared" si="3"/>
        <v/>
      </c>
      <c r="O26" s="6" t="str">
        <f t="shared" si="4"/>
        <v/>
      </c>
      <c r="P26" s="6" t="str">
        <f t="shared" si="5"/>
        <v/>
      </c>
      <c r="Q26" s="7"/>
      <c r="R26" s="6" t="str">
        <f t="shared" si="6"/>
        <v/>
      </c>
      <c r="S26" s="2"/>
      <c r="T26" s="2"/>
    </row>
    <row r="27" spans="1:20" ht="20.100000000000001" customHeight="1" x14ac:dyDescent="0.25">
      <c r="A27" s="2"/>
      <c r="B27" s="2"/>
      <c r="C27" s="2"/>
      <c r="D27" s="2"/>
      <c r="E27" s="8"/>
      <c r="F27" s="5"/>
      <c r="G27" s="3"/>
      <c r="H27" s="3"/>
      <c r="I27" s="4" t="str">
        <f t="shared" si="0"/>
        <v/>
      </c>
      <c r="J27" s="3"/>
      <c r="K27" s="4" t="str">
        <f t="shared" si="1"/>
        <v/>
      </c>
      <c r="L27" s="4" t="str">
        <f t="shared" si="2"/>
        <v/>
      </c>
      <c r="M27" s="3"/>
      <c r="N27" s="4" t="str">
        <f t="shared" si="3"/>
        <v/>
      </c>
      <c r="O27" s="6" t="str">
        <f t="shared" si="4"/>
        <v/>
      </c>
      <c r="P27" s="6" t="str">
        <f t="shared" si="5"/>
        <v/>
      </c>
      <c r="Q27" s="7"/>
      <c r="R27" s="6" t="str">
        <f t="shared" si="6"/>
        <v/>
      </c>
      <c r="S27" s="2"/>
      <c r="T27" s="2"/>
    </row>
    <row r="28" spans="1:20" ht="20.100000000000001" customHeight="1" x14ac:dyDescent="0.25">
      <c r="A28" s="2"/>
      <c r="B28" s="2"/>
      <c r="C28" s="2"/>
      <c r="D28" s="2"/>
      <c r="E28" s="8"/>
      <c r="F28" s="5"/>
      <c r="G28" s="3"/>
      <c r="H28" s="3"/>
      <c r="I28" s="4" t="str">
        <f t="shared" si="0"/>
        <v/>
      </c>
      <c r="J28" s="3"/>
      <c r="K28" s="4" t="str">
        <f t="shared" si="1"/>
        <v/>
      </c>
      <c r="L28" s="4" t="str">
        <f t="shared" si="2"/>
        <v/>
      </c>
      <c r="M28" s="3"/>
      <c r="N28" s="4" t="str">
        <f t="shared" si="3"/>
        <v/>
      </c>
      <c r="O28" s="6" t="str">
        <f t="shared" si="4"/>
        <v/>
      </c>
      <c r="P28" s="6" t="str">
        <f t="shared" si="5"/>
        <v/>
      </c>
      <c r="Q28" s="7"/>
      <c r="R28" s="6" t="str">
        <f t="shared" si="6"/>
        <v/>
      </c>
      <c r="S28" s="2"/>
      <c r="T28" s="2"/>
    </row>
    <row r="29" spans="1:20" ht="20.100000000000001" customHeight="1" x14ac:dyDescent="0.25">
      <c r="A29" s="2"/>
      <c r="B29" s="2"/>
      <c r="C29" s="2"/>
      <c r="D29" s="2"/>
      <c r="E29" s="8"/>
      <c r="F29" s="5"/>
      <c r="G29" s="3"/>
      <c r="H29" s="3"/>
      <c r="I29" s="4" t="str">
        <f t="shared" si="0"/>
        <v/>
      </c>
      <c r="J29" s="3"/>
      <c r="K29" s="4" t="str">
        <f t="shared" si="1"/>
        <v/>
      </c>
      <c r="L29" s="4" t="str">
        <f t="shared" si="2"/>
        <v/>
      </c>
      <c r="M29" s="3"/>
      <c r="N29" s="4" t="str">
        <f t="shared" si="3"/>
        <v/>
      </c>
      <c r="O29" s="6" t="str">
        <f t="shared" si="4"/>
        <v/>
      </c>
      <c r="P29" s="6" t="str">
        <f t="shared" si="5"/>
        <v/>
      </c>
      <c r="Q29" s="7"/>
      <c r="R29" s="6" t="str">
        <f t="shared" si="6"/>
        <v/>
      </c>
      <c r="S29" s="2"/>
      <c r="T29" s="2"/>
    </row>
    <row r="30" spans="1:20" ht="20.100000000000001" customHeight="1" x14ac:dyDescent="0.25">
      <c r="A30" s="2"/>
      <c r="B30" s="2"/>
      <c r="C30" s="2"/>
      <c r="D30" s="2"/>
      <c r="E30" s="8"/>
      <c r="F30" s="5"/>
      <c r="G30" s="3"/>
      <c r="H30" s="3"/>
      <c r="I30" s="4" t="str">
        <f t="shared" si="0"/>
        <v/>
      </c>
      <c r="J30" s="3"/>
      <c r="K30" s="4" t="str">
        <f t="shared" si="1"/>
        <v/>
      </c>
      <c r="L30" s="4" t="str">
        <f t="shared" si="2"/>
        <v/>
      </c>
      <c r="M30" s="3"/>
      <c r="N30" s="4" t="str">
        <f t="shared" si="3"/>
        <v/>
      </c>
      <c r="O30" s="6" t="str">
        <f t="shared" si="4"/>
        <v/>
      </c>
      <c r="P30" s="6" t="str">
        <f t="shared" si="5"/>
        <v/>
      </c>
      <c r="Q30" s="7"/>
      <c r="R30" s="6" t="str">
        <f t="shared" si="6"/>
        <v/>
      </c>
      <c r="S30" s="2"/>
      <c r="T30" s="2"/>
    </row>
    <row r="31" spans="1:20" ht="20.100000000000001" customHeight="1" x14ac:dyDescent="0.25">
      <c r="A31" s="2"/>
      <c r="B31" s="2"/>
      <c r="C31" s="2"/>
      <c r="D31" s="2"/>
      <c r="E31" s="8"/>
      <c r="F31" s="5"/>
      <c r="G31" s="3"/>
      <c r="H31" s="3"/>
      <c r="I31" s="4" t="str">
        <f t="shared" si="0"/>
        <v/>
      </c>
      <c r="J31" s="3"/>
      <c r="K31" s="4" t="str">
        <f t="shared" si="1"/>
        <v/>
      </c>
      <c r="L31" s="4" t="str">
        <f t="shared" si="2"/>
        <v/>
      </c>
      <c r="M31" s="3"/>
      <c r="N31" s="4" t="str">
        <f t="shared" si="3"/>
        <v/>
      </c>
      <c r="O31" s="6" t="str">
        <f t="shared" si="4"/>
        <v/>
      </c>
      <c r="P31" s="6" t="str">
        <f t="shared" si="5"/>
        <v/>
      </c>
      <c r="Q31" s="7"/>
      <c r="R31" s="6" t="str">
        <f t="shared" si="6"/>
        <v/>
      </c>
      <c r="S31" s="2"/>
      <c r="T31" s="2"/>
    </row>
  </sheetData>
  <conditionalFormatting sqref="L2:L31">
    <cfRule type="cellIs" dxfId="14" priority="1" operator="greaterThan">
      <formula>0</formula>
    </cfRule>
    <cfRule type="cellIs" dxfId="13" priority="2" operator="lessThan">
      <formula>0</formula>
    </cfRule>
  </conditionalFormatting>
  <conditionalFormatting sqref="N2:N31">
    <cfRule type="cellIs" dxfId="12" priority="3" operator="greaterThan">
      <formula>0</formula>
    </cfRule>
    <cfRule type="cellIs" dxfId="11" priority="4" operator="lessThan">
      <formula>0</formula>
    </cfRule>
  </conditionalFormatting>
  <conditionalFormatting sqref="O2:O31">
    <cfRule type="colorScale" priority="5">
      <colorScale>
        <cfvo type="min"/>
        <cfvo type="percentile" val="50"/>
        <cfvo type="max"/>
        <color rgb="FFFEE2E2"/>
        <color rgb="FFFEF3C7"/>
        <color rgb="FFDCFCE7"/>
      </colorScale>
    </cfRule>
  </conditionalFormatting>
  <conditionalFormatting sqref="R2:R31">
    <cfRule type="expression" dxfId="10" priority="6">
      <formula>ABS(R2)&gt;0.05</formula>
    </cfRule>
  </conditionalFormatting>
  <conditionalFormatting sqref="S2:S31">
    <cfRule type="expression" dxfId="9" priority="7">
      <formula>S2="Kaufen"</formula>
    </cfRule>
    <cfRule type="expression" dxfId="8" priority="8">
      <formula>S2="Beobachten"</formula>
    </cfRule>
    <cfRule type="expression" dxfId="7" priority="9">
      <formula>S2="Verkaufen"</formula>
    </cfRule>
    <cfRule type="expression" dxfId="6" priority="10">
      <formula>S2="Halten"</formula>
    </cfRule>
  </conditionalFormatting>
  <dataValidations count="2">
    <dataValidation type="list" sqref="D2:D31" xr:uid="{00000000-0002-0000-0100-000000000000}">
      <formula1>"EUR,USD,CHF,GBP"</formula1>
    </dataValidation>
    <dataValidation type="list" sqref="S2:S31" xr:uid="{00000000-0002-0000-0100-000001000000}">
      <formula1>"Halten,Kaufen,Beobachten,Verkaufen"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1"/>
  <sheetViews>
    <sheetView workbookViewId="0"/>
  </sheetViews>
  <sheetFormatPr baseColWidth="10" defaultColWidth="9" defaultRowHeight="15" x14ac:dyDescent="0.25"/>
  <cols>
    <col min="1" max="2" width="12" customWidth="1"/>
    <col min="3" max="3" width="18" customWidth="1"/>
    <col min="4" max="4" width="15" customWidth="1"/>
    <col min="5" max="5" width="10" customWidth="1"/>
    <col min="6" max="6" width="15" customWidth="1"/>
    <col min="7" max="7" width="17" customWidth="1"/>
    <col min="8" max="8" width="14" customWidth="1"/>
    <col min="9" max="9" width="10" customWidth="1"/>
    <col min="10" max="10" width="18" customWidth="1"/>
    <col min="11" max="11" width="30" customWidth="1"/>
  </cols>
  <sheetData>
    <row r="1" spans="1:11" ht="20.100000000000001" customHeight="1" x14ac:dyDescent="0.25">
      <c r="A1" s="1" t="s">
        <v>65</v>
      </c>
      <c r="B1" s="1" t="s">
        <v>66</v>
      </c>
      <c r="C1" s="1" t="s">
        <v>17</v>
      </c>
      <c r="D1" s="1" t="s">
        <v>18</v>
      </c>
      <c r="E1" s="1" t="s">
        <v>22</v>
      </c>
      <c r="F1" s="1" t="s">
        <v>67</v>
      </c>
      <c r="G1" s="1" t="s">
        <v>68</v>
      </c>
      <c r="H1" s="1" t="s">
        <v>69</v>
      </c>
      <c r="I1" s="1" t="s">
        <v>20</v>
      </c>
      <c r="J1" s="1" t="s">
        <v>70</v>
      </c>
      <c r="K1" s="1" t="s">
        <v>34</v>
      </c>
    </row>
    <row r="2" spans="1:11" ht="20.100000000000001" customHeight="1" x14ac:dyDescent="0.25">
      <c r="A2" s="8" t="s">
        <v>39</v>
      </c>
      <c r="B2" s="2" t="s">
        <v>71</v>
      </c>
      <c r="C2" s="2" t="s">
        <v>35</v>
      </c>
      <c r="D2" s="2" t="s">
        <v>36</v>
      </c>
      <c r="E2" s="5">
        <v>12</v>
      </c>
      <c r="F2" s="3">
        <v>150</v>
      </c>
      <c r="G2" s="3">
        <v>8</v>
      </c>
      <c r="H2" s="4">
        <f t="shared" ref="H2:H33" si="0">IF(B2="","",IF(B2="Kauf",-(E2*F2+G2),IF(B2="Verkauf",E2*F2-G2,IF(B2="Dividende",F2-G2,IF(B2="Gebühr",-G2,"")))))</f>
        <v>-1808</v>
      </c>
      <c r="I2" s="2" t="s">
        <v>38</v>
      </c>
      <c r="J2" s="2" t="s">
        <v>72</v>
      </c>
      <c r="K2" s="2" t="s">
        <v>73</v>
      </c>
    </row>
    <row r="3" spans="1:11" ht="20.100000000000001" customHeight="1" x14ac:dyDescent="0.25">
      <c r="A3" s="8" t="s">
        <v>44</v>
      </c>
      <c r="B3" s="2" t="s">
        <v>71</v>
      </c>
      <c r="C3" s="2" t="s">
        <v>42</v>
      </c>
      <c r="D3" s="2" t="s">
        <v>43</v>
      </c>
      <c r="E3" s="5">
        <v>8</v>
      </c>
      <c r="F3" s="3">
        <v>280</v>
      </c>
      <c r="G3" s="3">
        <v>6</v>
      </c>
      <c r="H3" s="4">
        <f t="shared" si="0"/>
        <v>-2246</v>
      </c>
      <c r="I3" s="2" t="s">
        <v>38</v>
      </c>
      <c r="J3" s="2" t="s">
        <v>74</v>
      </c>
      <c r="K3" s="2" t="s">
        <v>73</v>
      </c>
    </row>
    <row r="4" spans="1:11" ht="20.100000000000001" customHeight="1" x14ac:dyDescent="0.25">
      <c r="A4" s="8" t="s">
        <v>48</v>
      </c>
      <c r="B4" s="2" t="s">
        <v>71</v>
      </c>
      <c r="C4" s="2" t="s">
        <v>45</v>
      </c>
      <c r="D4" s="2" t="s">
        <v>46</v>
      </c>
      <c r="E4" s="5">
        <v>10</v>
      </c>
      <c r="F4" s="3">
        <v>210</v>
      </c>
      <c r="G4" s="3">
        <v>5</v>
      </c>
      <c r="H4" s="4">
        <f t="shared" si="0"/>
        <v>-2105</v>
      </c>
      <c r="I4" s="2" t="s">
        <v>38</v>
      </c>
      <c r="J4" s="2" t="s">
        <v>75</v>
      </c>
      <c r="K4" s="2" t="s">
        <v>73</v>
      </c>
    </row>
    <row r="5" spans="1:11" ht="20.100000000000001" customHeight="1" x14ac:dyDescent="0.25">
      <c r="A5" s="8" t="s">
        <v>76</v>
      </c>
      <c r="B5" s="2" t="s">
        <v>77</v>
      </c>
      <c r="C5" s="2" t="s">
        <v>45</v>
      </c>
      <c r="D5" s="2" t="s">
        <v>46</v>
      </c>
      <c r="E5" s="5">
        <v>0</v>
      </c>
      <c r="F5" s="3">
        <v>45</v>
      </c>
      <c r="G5" s="3">
        <v>0</v>
      </c>
      <c r="H5" s="4">
        <f t="shared" si="0"/>
        <v>45</v>
      </c>
      <c r="I5" s="2" t="s">
        <v>38</v>
      </c>
      <c r="J5" s="2" t="s">
        <v>75</v>
      </c>
      <c r="K5" s="2" t="s">
        <v>78</v>
      </c>
    </row>
    <row r="6" spans="1:11" ht="20.100000000000001" customHeight="1" x14ac:dyDescent="0.25">
      <c r="A6" s="8" t="s">
        <v>53</v>
      </c>
      <c r="B6" s="2" t="s">
        <v>71</v>
      </c>
      <c r="C6" s="2" t="s">
        <v>51</v>
      </c>
      <c r="D6" s="2" t="s">
        <v>51</v>
      </c>
      <c r="E6" s="5">
        <v>6</v>
      </c>
      <c r="F6" s="3">
        <v>125</v>
      </c>
      <c r="G6" s="3">
        <v>5</v>
      </c>
      <c r="H6" s="4">
        <f t="shared" si="0"/>
        <v>-755</v>
      </c>
      <c r="I6" s="2" t="s">
        <v>38</v>
      </c>
      <c r="J6" s="2" t="s">
        <v>79</v>
      </c>
      <c r="K6" s="2" t="s">
        <v>73</v>
      </c>
    </row>
    <row r="7" spans="1:11" ht="20.100000000000001" customHeight="1" x14ac:dyDescent="0.25">
      <c r="A7" s="8" t="s">
        <v>57</v>
      </c>
      <c r="B7" s="2" t="s">
        <v>71</v>
      </c>
      <c r="C7" s="2" t="s">
        <v>54</v>
      </c>
      <c r="D7" s="2" t="s">
        <v>55</v>
      </c>
      <c r="E7" s="5">
        <v>5</v>
      </c>
      <c r="F7" s="3">
        <v>420</v>
      </c>
      <c r="G7" s="3">
        <v>7</v>
      </c>
      <c r="H7" s="4">
        <f t="shared" si="0"/>
        <v>-2107</v>
      </c>
      <c r="I7" s="2" t="s">
        <v>38</v>
      </c>
      <c r="J7" s="2" t="s">
        <v>72</v>
      </c>
      <c r="K7" s="2" t="s">
        <v>73</v>
      </c>
    </row>
    <row r="8" spans="1:11" ht="20.100000000000001" customHeight="1" x14ac:dyDescent="0.25">
      <c r="A8" s="8" t="s">
        <v>63</v>
      </c>
      <c r="B8" s="2" t="s">
        <v>71</v>
      </c>
      <c r="C8" s="2" t="s">
        <v>60</v>
      </c>
      <c r="D8" s="2" t="s">
        <v>61</v>
      </c>
      <c r="E8" s="5">
        <v>20</v>
      </c>
      <c r="F8" s="3">
        <v>135</v>
      </c>
      <c r="G8" s="3">
        <v>8</v>
      </c>
      <c r="H8" s="4">
        <f t="shared" si="0"/>
        <v>-2708</v>
      </c>
      <c r="I8" s="2" t="s">
        <v>38</v>
      </c>
      <c r="J8" s="2" t="s">
        <v>74</v>
      </c>
      <c r="K8" s="2" t="s">
        <v>73</v>
      </c>
    </row>
    <row r="9" spans="1:11" ht="20.100000000000001" customHeight="1" x14ac:dyDescent="0.25">
      <c r="A9" s="8" t="s">
        <v>80</v>
      </c>
      <c r="B9" s="2" t="s">
        <v>77</v>
      </c>
      <c r="C9" s="2" t="s">
        <v>60</v>
      </c>
      <c r="D9" s="2" t="s">
        <v>61</v>
      </c>
      <c r="E9" s="5">
        <v>0</v>
      </c>
      <c r="F9" s="3">
        <v>35</v>
      </c>
      <c r="G9" s="3">
        <v>0</v>
      </c>
      <c r="H9" s="4">
        <f t="shared" si="0"/>
        <v>35</v>
      </c>
      <c r="I9" s="2" t="s">
        <v>38</v>
      </c>
      <c r="J9" s="2" t="s">
        <v>74</v>
      </c>
      <c r="K9" s="2" t="s">
        <v>78</v>
      </c>
    </row>
    <row r="10" spans="1:11" ht="20.100000000000001" customHeight="1" x14ac:dyDescent="0.25">
      <c r="A10" s="8" t="s">
        <v>81</v>
      </c>
      <c r="B10" s="2" t="s">
        <v>82</v>
      </c>
      <c r="C10" s="2" t="s">
        <v>60</v>
      </c>
      <c r="D10" s="2" t="s">
        <v>61</v>
      </c>
      <c r="E10" s="5">
        <v>5</v>
      </c>
      <c r="F10" s="3">
        <v>122</v>
      </c>
      <c r="G10" s="3">
        <v>3</v>
      </c>
      <c r="H10" s="4">
        <f t="shared" si="0"/>
        <v>607</v>
      </c>
      <c r="I10" s="2" t="s">
        <v>38</v>
      </c>
      <c r="J10" s="2" t="s">
        <v>74</v>
      </c>
      <c r="K10" s="2" t="s">
        <v>83</v>
      </c>
    </row>
    <row r="11" spans="1:11" ht="20.100000000000001" customHeight="1" x14ac:dyDescent="0.25">
      <c r="A11" s="8"/>
      <c r="B11" s="2"/>
      <c r="C11" s="2"/>
      <c r="D11" s="2"/>
      <c r="E11" s="5"/>
      <c r="F11" s="3"/>
      <c r="G11" s="3"/>
      <c r="H11" s="4" t="str">
        <f t="shared" si="0"/>
        <v/>
      </c>
      <c r="I11" s="2"/>
      <c r="J11" s="2"/>
      <c r="K11" s="2"/>
    </row>
    <row r="12" spans="1:11" ht="20.100000000000001" customHeight="1" x14ac:dyDescent="0.25">
      <c r="A12" s="8"/>
      <c r="B12" s="2"/>
      <c r="C12" s="2"/>
      <c r="D12" s="2"/>
      <c r="E12" s="5"/>
      <c r="F12" s="3"/>
      <c r="G12" s="3"/>
      <c r="H12" s="4" t="str">
        <f t="shared" si="0"/>
        <v/>
      </c>
      <c r="I12" s="2"/>
      <c r="J12" s="2"/>
      <c r="K12" s="2"/>
    </row>
    <row r="13" spans="1:11" ht="20.100000000000001" customHeight="1" x14ac:dyDescent="0.25">
      <c r="A13" s="8"/>
      <c r="B13" s="2"/>
      <c r="C13" s="2"/>
      <c r="D13" s="2"/>
      <c r="E13" s="5"/>
      <c r="F13" s="3"/>
      <c r="G13" s="3"/>
      <c r="H13" s="4" t="str">
        <f t="shared" si="0"/>
        <v/>
      </c>
      <c r="I13" s="2"/>
      <c r="J13" s="2"/>
      <c r="K13" s="2"/>
    </row>
    <row r="14" spans="1:11" ht="20.100000000000001" customHeight="1" x14ac:dyDescent="0.25">
      <c r="A14" s="8"/>
      <c r="B14" s="2"/>
      <c r="C14" s="2"/>
      <c r="D14" s="2"/>
      <c r="E14" s="5"/>
      <c r="F14" s="3"/>
      <c r="G14" s="3"/>
      <c r="H14" s="4" t="str">
        <f t="shared" si="0"/>
        <v/>
      </c>
      <c r="I14" s="2"/>
      <c r="J14" s="2"/>
      <c r="K14" s="2"/>
    </row>
    <row r="15" spans="1:11" ht="20.100000000000001" customHeight="1" x14ac:dyDescent="0.25">
      <c r="A15" s="8"/>
      <c r="B15" s="2"/>
      <c r="C15" s="2"/>
      <c r="D15" s="2"/>
      <c r="E15" s="5"/>
      <c r="F15" s="3"/>
      <c r="G15" s="3"/>
      <c r="H15" s="4" t="str">
        <f t="shared" si="0"/>
        <v/>
      </c>
      <c r="I15" s="2"/>
      <c r="J15" s="2"/>
      <c r="K15" s="2"/>
    </row>
    <row r="16" spans="1:11" ht="20.100000000000001" customHeight="1" x14ac:dyDescent="0.25">
      <c r="A16" s="8"/>
      <c r="B16" s="2"/>
      <c r="C16" s="2"/>
      <c r="D16" s="2"/>
      <c r="E16" s="5"/>
      <c r="F16" s="3"/>
      <c r="G16" s="3"/>
      <c r="H16" s="4" t="str">
        <f t="shared" si="0"/>
        <v/>
      </c>
      <c r="I16" s="2"/>
      <c r="J16" s="2"/>
      <c r="K16" s="2"/>
    </row>
    <row r="17" spans="1:11" ht="20.100000000000001" customHeight="1" x14ac:dyDescent="0.25">
      <c r="A17" s="8"/>
      <c r="B17" s="2"/>
      <c r="C17" s="2"/>
      <c r="D17" s="2"/>
      <c r="E17" s="5"/>
      <c r="F17" s="3"/>
      <c r="G17" s="3"/>
      <c r="H17" s="4" t="str">
        <f t="shared" si="0"/>
        <v/>
      </c>
      <c r="I17" s="2"/>
      <c r="J17" s="2"/>
      <c r="K17" s="2"/>
    </row>
    <row r="18" spans="1:11" ht="20.100000000000001" customHeight="1" x14ac:dyDescent="0.25">
      <c r="A18" s="8"/>
      <c r="B18" s="2"/>
      <c r="C18" s="2"/>
      <c r="D18" s="2"/>
      <c r="E18" s="5"/>
      <c r="F18" s="3"/>
      <c r="G18" s="3"/>
      <c r="H18" s="4" t="str">
        <f t="shared" si="0"/>
        <v/>
      </c>
      <c r="I18" s="2"/>
      <c r="J18" s="2"/>
      <c r="K18" s="2"/>
    </row>
    <row r="19" spans="1:11" ht="20.100000000000001" customHeight="1" x14ac:dyDescent="0.25">
      <c r="A19" s="8"/>
      <c r="B19" s="2"/>
      <c r="C19" s="2"/>
      <c r="D19" s="2"/>
      <c r="E19" s="5"/>
      <c r="F19" s="3"/>
      <c r="G19" s="3"/>
      <c r="H19" s="4" t="str">
        <f t="shared" si="0"/>
        <v/>
      </c>
      <c r="I19" s="2"/>
      <c r="J19" s="2"/>
      <c r="K19" s="2"/>
    </row>
    <row r="20" spans="1:11" ht="20.100000000000001" customHeight="1" x14ac:dyDescent="0.25">
      <c r="A20" s="8"/>
      <c r="B20" s="2"/>
      <c r="C20" s="2"/>
      <c r="D20" s="2"/>
      <c r="E20" s="5"/>
      <c r="F20" s="3"/>
      <c r="G20" s="3"/>
      <c r="H20" s="4" t="str">
        <f t="shared" si="0"/>
        <v/>
      </c>
      <c r="I20" s="2"/>
      <c r="J20" s="2"/>
      <c r="K20" s="2"/>
    </row>
    <row r="21" spans="1:11" ht="20.100000000000001" customHeight="1" x14ac:dyDescent="0.25">
      <c r="A21" s="8"/>
      <c r="B21" s="2"/>
      <c r="C21" s="2"/>
      <c r="D21" s="2"/>
      <c r="E21" s="5"/>
      <c r="F21" s="3"/>
      <c r="G21" s="3"/>
      <c r="H21" s="4" t="str">
        <f t="shared" si="0"/>
        <v/>
      </c>
      <c r="I21" s="2"/>
      <c r="J21" s="2"/>
      <c r="K21" s="2"/>
    </row>
    <row r="22" spans="1:11" ht="20.100000000000001" customHeight="1" x14ac:dyDescent="0.25">
      <c r="A22" s="8"/>
      <c r="B22" s="2"/>
      <c r="C22" s="2"/>
      <c r="D22" s="2"/>
      <c r="E22" s="5"/>
      <c r="F22" s="3"/>
      <c r="G22" s="3"/>
      <c r="H22" s="4" t="str">
        <f t="shared" si="0"/>
        <v/>
      </c>
      <c r="I22" s="2"/>
      <c r="J22" s="2"/>
      <c r="K22" s="2"/>
    </row>
    <row r="23" spans="1:11" ht="20.100000000000001" customHeight="1" x14ac:dyDescent="0.25">
      <c r="A23" s="8"/>
      <c r="B23" s="2"/>
      <c r="C23" s="2"/>
      <c r="D23" s="2"/>
      <c r="E23" s="5"/>
      <c r="F23" s="3"/>
      <c r="G23" s="3"/>
      <c r="H23" s="4" t="str">
        <f t="shared" si="0"/>
        <v/>
      </c>
      <c r="I23" s="2"/>
      <c r="J23" s="2"/>
      <c r="K23" s="2"/>
    </row>
    <row r="24" spans="1:11" ht="20.100000000000001" customHeight="1" x14ac:dyDescent="0.25">
      <c r="A24" s="8"/>
      <c r="B24" s="2"/>
      <c r="C24" s="2"/>
      <c r="D24" s="2"/>
      <c r="E24" s="5"/>
      <c r="F24" s="3"/>
      <c r="G24" s="3"/>
      <c r="H24" s="4" t="str">
        <f t="shared" si="0"/>
        <v/>
      </c>
      <c r="I24" s="2"/>
      <c r="J24" s="2"/>
      <c r="K24" s="2"/>
    </row>
    <row r="25" spans="1:11" ht="20.100000000000001" customHeight="1" x14ac:dyDescent="0.25">
      <c r="A25" s="8"/>
      <c r="B25" s="2"/>
      <c r="C25" s="2"/>
      <c r="D25" s="2"/>
      <c r="E25" s="5"/>
      <c r="F25" s="3"/>
      <c r="G25" s="3"/>
      <c r="H25" s="4" t="str">
        <f t="shared" si="0"/>
        <v/>
      </c>
      <c r="I25" s="2"/>
      <c r="J25" s="2"/>
      <c r="K25" s="2"/>
    </row>
    <row r="26" spans="1:11" ht="20.100000000000001" customHeight="1" x14ac:dyDescent="0.25">
      <c r="A26" s="8"/>
      <c r="B26" s="2"/>
      <c r="C26" s="2"/>
      <c r="D26" s="2"/>
      <c r="E26" s="5"/>
      <c r="F26" s="3"/>
      <c r="G26" s="3"/>
      <c r="H26" s="4" t="str">
        <f t="shared" si="0"/>
        <v/>
      </c>
      <c r="I26" s="2"/>
      <c r="J26" s="2"/>
      <c r="K26" s="2"/>
    </row>
    <row r="27" spans="1:11" ht="20.100000000000001" customHeight="1" x14ac:dyDescent="0.25">
      <c r="A27" s="8"/>
      <c r="B27" s="2"/>
      <c r="C27" s="2"/>
      <c r="D27" s="2"/>
      <c r="E27" s="5"/>
      <c r="F27" s="3"/>
      <c r="G27" s="3"/>
      <c r="H27" s="4" t="str">
        <f t="shared" si="0"/>
        <v/>
      </c>
      <c r="I27" s="2"/>
      <c r="J27" s="2"/>
      <c r="K27" s="2"/>
    </row>
    <row r="28" spans="1:11" ht="20.100000000000001" customHeight="1" x14ac:dyDescent="0.25">
      <c r="A28" s="8"/>
      <c r="B28" s="2"/>
      <c r="C28" s="2"/>
      <c r="D28" s="2"/>
      <c r="E28" s="5"/>
      <c r="F28" s="3"/>
      <c r="G28" s="3"/>
      <c r="H28" s="4" t="str">
        <f t="shared" si="0"/>
        <v/>
      </c>
      <c r="I28" s="2"/>
      <c r="J28" s="2"/>
      <c r="K28" s="2"/>
    </row>
    <row r="29" spans="1:11" ht="20.100000000000001" customHeight="1" x14ac:dyDescent="0.25">
      <c r="A29" s="8"/>
      <c r="B29" s="2"/>
      <c r="C29" s="2"/>
      <c r="D29" s="2"/>
      <c r="E29" s="5"/>
      <c r="F29" s="3"/>
      <c r="G29" s="3"/>
      <c r="H29" s="4" t="str">
        <f t="shared" si="0"/>
        <v/>
      </c>
      <c r="I29" s="2"/>
      <c r="J29" s="2"/>
      <c r="K29" s="2"/>
    </row>
    <row r="30" spans="1:11" ht="20.100000000000001" customHeight="1" x14ac:dyDescent="0.25">
      <c r="A30" s="8"/>
      <c r="B30" s="2"/>
      <c r="C30" s="2"/>
      <c r="D30" s="2"/>
      <c r="E30" s="5"/>
      <c r="F30" s="3"/>
      <c r="G30" s="3"/>
      <c r="H30" s="4" t="str">
        <f t="shared" si="0"/>
        <v/>
      </c>
      <c r="I30" s="2"/>
      <c r="J30" s="2"/>
      <c r="K30" s="2"/>
    </row>
    <row r="31" spans="1:11" ht="20.100000000000001" customHeight="1" x14ac:dyDescent="0.25">
      <c r="A31" s="8"/>
      <c r="B31" s="2"/>
      <c r="C31" s="2"/>
      <c r="D31" s="2"/>
      <c r="E31" s="5"/>
      <c r="F31" s="3"/>
      <c r="G31" s="3"/>
      <c r="H31" s="4" t="str">
        <f t="shared" si="0"/>
        <v/>
      </c>
      <c r="I31" s="2"/>
      <c r="J31" s="2"/>
      <c r="K31" s="2"/>
    </row>
    <row r="32" spans="1:11" ht="20.100000000000001" customHeight="1" x14ac:dyDescent="0.25">
      <c r="A32" s="8"/>
      <c r="B32" s="2"/>
      <c r="C32" s="2"/>
      <c r="D32" s="2"/>
      <c r="E32" s="5"/>
      <c r="F32" s="3"/>
      <c r="G32" s="3"/>
      <c r="H32" s="4" t="str">
        <f t="shared" si="0"/>
        <v/>
      </c>
      <c r="I32" s="2"/>
      <c r="J32" s="2"/>
      <c r="K32" s="2"/>
    </row>
    <row r="33" spans="1:11" ht="20.100000000000001" customHeight="1" x14ac:dyDescent="0.25">
      <c r="A33" s="8"/>
      <c r="B33" s="2"/>
      <c r="C33" s="2"/>
      <c r="D33" s="2"/>
      <c r="E33" s="5"/>
      <c r="F33" s="3"/>
      <c r="G33" s="3"/>
      <c r="H33" s="4" t="str">
        <f t="shared" si="0"/>
        <v/>
      </c>
      <c r="I33" s="2"/>
      <c r="J33" s="2"/>
      <c r="K33" s="2"/>
    </row>
    <row r="34" spans="1:11" ht="20.100000000000001" customHeight="1" x14ac:dyDescent="0.25">
      <c r="A34" s="8"/>
      <c r="B34" s="2"/>
      <c r="C34" s="2"/>
      <c r="D34" s="2"/>
      <c r="E34" s="5"/>
      <c r="F34" s="3"/>
      <c r="G34" s="3"/>
      <c r="H34" s="4" t="str">
        <f t="shared" ref="H34:H65" si="1">IF(B34="","",IF(B34="Kauf",-(E34*F34+G34),IF(B34="Verkauf",E34*F34-G34,IF(B34="Dividende",F34-G34,IF(B34="Gebühr",-G34,"")))))</f>
        <v/>
      </c>
      <c r="I34" s="2"/>
      <c r="J34" s="2"/>
      <c r="K34" s="2"/>
    </row>
    <row r="35" spans="1:11" ht="20.100000000000001" customHeight="1" x14ac:dyDescent="0.25">
      <c r="A35" s="8"/>
      <c r="B35" s="2"/>
      <c r="C35" s="2"/>
      <c r="D35" s="2"/>
      <c r="E35" s="5"/>
      <c r="F35" s="3"/>
      <c r="G35" s="3"/>
      <c r="H35" s="4" t="str">
        <f t="shared" si="1"/>
        <v/>
      </c>
      <c r="I35" s="2"/>
      <c r="J35" s="2"/>
      <c r="K35" s="2"/>
    </row>
    <row r="36" spans="1:11" ht="20.100000000000001" customHeight="1" x14ac:dyDescent="0.25">
      <c r="A36" s="8"/>
      <c r="B36" s="2"/>
      <c r="C36" s="2"/>
      <c r="D36" s="2"/>
      <c r="E36" s="5"/>
      <c r="F36" s="3"/>
      <c r="G36" s="3"/>
      <c r="H36" s="4" t="str">
        <f t="shared" si="1"/>
        <v/>
      </c>
      <c r="I36" s="2"/>
      <c r="J36" s="2"/>
      <c r="K36" s="2"/>
    </row>
    <row r="37" spans="1:11" ht="20.100000000000001" customHeight="1" x14ac:dyDescent="0.25">
      <c r="A37" s="8"/>
      <c r="B37" s="2"/>
      <c r="C37" s="2"/>
      <c r="D37" s="2"/>
      <c r="E37" s="5"/>
      <c r="F37" s="3"/>
      <c r="G37" s="3"/>
      <c r="H37" s="4" t="str">
        <f t="shared" si="1"/>
        <v/>
      </c>
      <c r="I37" s="2"/>
      <c r="J37" s="2"/>
      <c r="K37" s="2"/>
    </row>
    <row r="38" spans="1:11" ht="20.100000000000001" customHeight="1" x14ac:dyDescent="0.25">
      <c r="A38" s="8"/>
      <c r="B38" s="2"/>
      <c r="C38" s="2"/>
      <c r="D38" s="2"/>
      <c r="E38" s="5"/>
      <c r="F38" s="3"/>
      <c r="G38" s="3"/>
      <c r="H38" s="4" t="str">
        <f t="shared" si="1"/>
        <v/>
      </c>
      <c r="I38" s="2"/>
      <c r="J38" s="2"/>
      <c r="K38" s="2"/>
    </row>
    <row r="39" spans="1:11" ht="20.100000000000001" customHeight="1" x14ac:dyDescent="0.25">
      <c r="A39" s="8"/>
      <c r="B39" s="2"/>
      <c r="C39" s="2"/>
      <c r="D39" s="2"/>
      <c r="E39" s="5"/>
      <c r="F39" s="3"/>
      <c r="G39" s="3"/>
      <c r="H39" s="4" t="str">
        <f t="shared" si="1"/>
        <v/>
      </c>
      <c r="I39" s="2"/>
      <c r="J39" s="2"/>
      <c r="K39" s="2"/>
    </row>
    <row r="40" spans="1:11" ht="20.100000000000001" customHeight="1" x14ac:dyDescent="0.25">
      <c r="A40" s="8"/>
      <c r="B40" s="2"/>
      <c r="C40" s="2"/>
      <c r="D40" s="2"/>
      <c r="E40" s="5"/>
      <c r="F40" s="3"/>
      <c r="G40" s="3"/>
      <c r="H40" s="4" t="str">
        <f t="shared" si="1"/>
        <v/>
      </c>
      <c r="I40" s="2"/>
      <c r="J40" s="2"/>
      <c r="K40" s="2"/>
    </row>
    <row r="41" spans="1:11" ht="20.100000000000001" customHeight="1" x14ac:dyDescent="0.25">
      <c r="A41" s="8"/>
      <c r="B41" s="2"/>
      <c r="C41" s="2"/>
      <c r="D41" s="2"/>
      <c r="E41" s="5"/>
      <c r="F41" s="3"/>
      <c r="G41" s="3"/>
      <c r="H41" s="4" t="str">
        <f t="shared" si="1"/>
        <v/>
      </c>
      <c r="I41" s="2"/>
      <c r="J41" s="2"/>
      <c r="K41" s="2"/>
    </row>
    <row r="42" spans="1:11" ht="20.100000000000001" customHeight="1" x14ac:dyDescent="0.25">
      <c r="A42" s="8"/>
      <c r="B42" s="2"/>
      <c r="C42" s="2"/>
      <c r="D42" s="2"/>
      <c r="E42" s="5"/>
      <c r="F42" s="3"/>
      <c r="G42" s="3"/>
      <c r="H42" s="4" t="str">
        <f t="shared" si="1"/>
        <v/>
      </c>
      <c r="I42" s="2"/>
      <c r="J42" s="2"/>
      <c r="K42" s="2"/>
    </row>
    <row r="43" spans="1:11" ht="20.100000000000001" customHeight="1" x14ac:dyDescent="0.25">
      <c r="A43" s="8"/>
      <c r="B43" s="2"/>
      <c r="C43" s="2"/>
      <c r="D43" s="2"/>
      <c r="E43" s="5"/>
      <c r="F43" s="3"/>
      <c r="G43" s="3"/>
      <c r="H43" s="4" t="str">
        <f t="shared" si="1"/>
        <v/>
      </c>
      <c r="I43" s="2"/>
      <c r="J43" s="2"/>
      <c r="K43" s="2"/>
    </row>
    <row r="44" spans="1:11" ht="20.100000000000001" customHeight="1" x14ac:dyDescent="0.25">
      <c r="A44" s="8"/>
      <c r="B44" s="2"/>
      <c r="C44" s="2"/>
      <c r="D44" s="2"/>
      <c r="E44" s="5"/>
      <c r="F44" s="3"/>
      <c r="G44" s="3"/>
      <c r="H44" s="4" t="str">
        <f t="shared" si="1"/>
        <v/>
      </c>
      <c r="I44" s="2"/>
      <c r="J44" s="2"/>
      <c r="K44" s="2"/>
    </row>
    <row r="45" spans="1:11" ht="20.100000000000001" customHeight="1" x14ac:dyDescent="0.25">
      <c r="A45" s="8"/>
      <c r="B45" s="2"/>
      <c r="C45" s="2"/>
      <c r="D45" s="2"/>
      <c r="E45" s="5"/>
      <c r="F45" s="3"/>
      <c r="G45" s="3"/>
      <c r="H45" s="4" t="str">
        <f t="shared" si="1"/>
        <v/>
      </c>
      <c r="I45" s="2"/>
      <c r="J45" s="2"/>
      <c r="K45" s="2"/>
    </row>
    <row r="46" spans="1:11" ht="20.100000000000001" customHeight="1" x14ac:dyDescent="0.25">
      <c r="A46" s="8"/>
      <c r="B46" s="2"/>
      <c r="C46" s="2"/>
      <c r="D46" s="2"/>
      <c r="E46" s="5"/>
      <c r="F46" s="3"/>
      <c r="G46" s="3"/>
      <c r="H46" s="4" t="str">
        <f t="shared" si="1"/>
        <v/>
      </c>
      <c r="I46" s="2"/>
      <c r="J46" s="2"/>
      <c r="K46" s="2"/>
    </row>
    <row r="47" spans="1:11" ht="20.100000000000001" customHeight="1" x14ac:dyDescent="0.25">
      <c r="A47" s="8"/>
      <c r="B47" s="2"/>
      <c r="C47" s="2"/>
      <c r="D47" s="2"/>
      <c r="E47" s="5"/>
      <c r="F47" s="3"/>
      <c r="G47" s="3"/>
      <c r="H47" s="4" t="str">
        <f t="shared" si="1"/>
        <v/>
      </c>
      <c r="I47" s="2"/>
      <c r="J47" s="2"/>
      <c r="K47" s="2"/>
    </row>
    <row r="48" spans="1:11" ht="20.100000000000001" customHeight="1" x14ac:dyDescent="0.25">
      <c r="A48" s="8"/>
      <c r="B48" s="2"/>
      <c r="C48" s="2"/>
      <c r="D48" s="2"/>
      <c r="E48" s="5"/>
      <c r="F48" s="3"/>
      <c r="G48" s="3"/>
      <c r="H48" s="4" t="str">
        <f t="shared" si="1"/>
        <v/>
      </c>
      <c r="I48" s="2"/>
      <c r="J48" s="2"/>
      <c r="K48" s="2"/>
    </row>
    <row r="49" spans="1:11" ht="20.100000000000001" customHeight="1" x14ac:dyDescent="0.25">
      <c r="A49" s="8"/>
      <c r="B49" s="2"/>
      <c r="C49" s="2"/>
      <c r="D49" s="2"/>
      <c r="E49" s="5"/>
      <c r="F49" s="3"/>
      <c r="G49" s="3"/>
      <c r="H49" s="4" t="str">
        <f t="shared" si="1"/>
        <v/>
      </c>
      <c r="I49" s="2"/>
      <c r="J49" s="2"/>
      <c r="K49" s="2"/>
    </row>
    <row r="50" spans="1:11" ht="20.100000000000001" customHeight="1" x14ac:dyDescent="0.25">
      <c r="A50" s="8"/>
      <c r="B50" s="2"/>
      <c r="C50" s="2"/>
      <c r="D50" s="2"/>
      <c r="E50" s="5"/>
      <c r="F50" s="3"/>
      <c r="G50" s="3"/>
      <c r="H50" s="4" t="str">
        <f t="shared" si="1"/>
        <v/>
      </c>
      <c r="I50" s="2"/>
      <c r="J50" s="2"/>
      <c r="K50" s="2"/>
    </row>
    <row r="51" spans="1:11" ht="20.100000000000001" customHeight="1" x14ac:dyDescent="0.25">
      <c r="A51" s="8"/>
      <c r="B51" s="2"/>
      <c r="C51" s="2"/>
      <c r="D51" s="2"/>
      <c r="E51" s="5"/>
      <c r="F51" s="3"/>
      <c r="G51" s="3"/>
      <c r="H51" s="4" t="str">
        <f t="shared" si="1"/>
        <v/>
      </c>
      <c r="I51" s="2"/>
      <c r="J51" s="2"/>
      <c r="K51" s="2"/>
    </row>
    <row r="52" spans="1:11" ht="20.100000000000001" customHeight="1" x14ac:dyDescent="0.25">
      <c r="A52" s="8"/>
      <c r="B52" s="2"/>
      <c r="C52" s="2"/>
      <c r="D52" s="2"/>
      <c r="E52" s="5"/>
      <c r="F52" s="3"/>
      <c r="G52" s="3"/>
      <c r="H52" s="4" t="str">
        <f t="shared" si="1"/>
        <v/>
      </c>
      <c r="I52" s="2"/>
      <c r="J52" s="2"/>
      <c r="K52" s="2"/>
    </row>
    <row r="53" spans="1:11" ht="20.100000000000001" customHeight="1" x14ac:dyDescent="0.25">
      <c r="A53" s="8"/>
      <c r="B53" s="2"/>
      <c r="C53" s="2"/>
      <c r="D53" s="2"/>
      <c r="E53" s="5"/>
      <c r="F53" s="3"/>
      <c r="G53" s="3"/>
      <c r="H53" s="4" t="str">
        <f t="shared" si="1"/>
        <v/>
      </c>
      <c r="I53" s="2"/>
      <c r="J53" s="2"/>
      <c r="K53" s="2"/>
    </row>
    <row r="54" spans="1:11" ht="20.100000000000001" customHeight="1" x14ac:dyDescent="0.25">
      <c r="A54" s="8"/>
      <c r="B54" s="2"/>
      <c r="C54" s="2"/>
      <c r="D54" s="2"/>
      <c r="E54" s="5"/>
      <c r="F54" s="3"/>
      <c r="G54" s="3"/>
      <c r="H54" s="4" t="str">
        <f t="shared" si="1"/>
        <v/>
      </c>
      <c r="I54" s="2"/>
      <c r="J54" s="2"/>
      <c r="K54" s="2"/>
    </row>
    <row r="55" spans="1:11" ht="20.100000000000001" customHeight="1" x14ac:dyDescent="0.25">
      <c r="A55" s="8"/>
      <c r="B55" s="2"/>
      <c r="C55" s="2"/>
      <c r="D55" s="2"/>
      <c r="E55" s="5"/>
      <c r="F55" s="3"/>
      <c r="G55" s="3"/>
      <c r="H55" s="4" t="str">
        <f t="shared" si="1"/>
        <v/>
      </c>
      <c r="I55" s="2"/>
      <c r="J55" s="2"/>
      <c r="K55" s="2"/>
    </row>
    <row r="56" spans="1:11" ht="20.100000000000001" customHeight="1" x14ac:dyDescent="0.25">
      <c r="A56" s="8"/>
      <c r="B56" s="2"/>
      <c r="C56" s="2"/>
      <c r="D56" s="2"/>
      <c r="E56" s="5"/>
      <c r="F56" s="3"/>
      <c r="G56" s="3"/>
      <c r="H56" s="4" t="str">
        <f t="shared" si="1"/>
        <v/>
      </c>
      <c r="I56" s="2"/>
      <c r="J56" s="2"/>
      <c r="K56" s="2"/>
    </row>
    <row r="57" spans="1:11" ht="20.100000000000001" customHeight="1" x14ac:dyDescent="0.25">
      <c r="A57" s="8"/>
      <c r="B57" s="2"/>
      <c r="C57" s="2"/>
      <c r="D57" s="2"/>
      <c r="E57" s="5"/>
      <c r="F57" s="3"/>
      <c r="G57" s="3"/>
      <c r="H57" s="4" t="str">
        <f t="shared" si="1"/>
        <v/>
      </c>
      <c r="I57" s="2"/>
      <c r="J57" s="2"/>
      <c r="K57" s="2"/>
    </row>
    <row r="58" spans="1:11" ht="20.100000000000001" customHeight="1" x14ac:dyDescent="0.25">
      <c r="A58" s="8"/>
      <c r="B58" s="2"/>
      <c r="C58" s="2"/>
      <c r="D58" s="2"/>
      <c r="E58" s="5"/>
      <c r="F58" s="3"/>
      <c r="G58" s="3"/>
      <c r="H58" s="4" t="str">
        <f t="shared" si="1"/>
        <v/>
      </c>
      <c r="I58" s="2"/>
      <c r="J58" s="2"/>
      <c r="K58" s="2"/>
    </row>
    <row r="59" spans="1:11" ht="20.100000000000001" customHeight="1" x14ac:dyDescent="0.25">
      <c r="A59" s="8"/>
      <c r="B59" s="2"/>
      <c r="C59" s="2"/>
      <c r="D59" s="2"/>
      <c r="E59" s="5"/>
      <c r="F59" s="3"/>
      <c r="G59" s="3"/>
      <c r="H59" s="4" t="str">
        <f t="shared" si="1"/>
        <v/>
      </c>
      <c r="I59" s="2"/>
      <c r="J59" s="2"/>
      <c r="K59" s="2"/>
    </row>
    <row r="60" spans="1:11" ht="20.100000000000001" customHeight="1" x14ac:dyDescent="0.25">
      <c r="A60" s="8"/>
      <c r="B60" s="2"/>
      <c r="C60" s="2"/>
      <c r="D60" s="2"/>
      <c r="E60" s="5"/>
      <c r="F60" s="3"/>
      <c r="G60" s="3"/>
      <c r="H60" s="4" t="str">
        <f t="shared" si="1"/>
        <v/>
      </c>
      <c r="I60" s="2"/>
      <c r="J60" s="2"/>
      <c r="K60" s="2"/>
    </row>
    <row r="61" spans="1:11" ht="20.100000000000001" customHeight="1" x14ac:dyDescent="0.25">
      <c r="A61" s="8"/>
      <c r="B61" s="2"/>
      <c r="C61" s="2"/>
      <c r="D61" s="2"/>
      <c r="E61" s="5"/>
      <c r="F61" s="3"/>
      <c r="G61" s="3"/>
      <c r="H61" s="4" t="str">
        <f t="shared" si="1"/>
        <v/>
      </c>
      <c r="I61" s="2"/>
      <c r="J61" s="2"/>
      <c r="K61" s="2"/>
    </row>
    <row r="62" spans="1:11" ht="20.100000000000001" customHeight="1" x14ac:dyDescent="0.25">
      <c r="A62" s="8"/>
      <c r="B62" s="2"/>
      <c r="C62" s="2"/>
      <c r="D62" s="2"/>
      <c r="E62" s="5"/>
      <c r="F62" s="3"/>
      <c r="G62" s="3"/>
      <c r="H62" s="4" t="str">
        <f t="shared" si="1"/>
        <v/>
      </c>
      <c r="I62" s="2"/>
      <c r="J62" s="2"/>
      <c r="K62" s="2"/>
    </row>
    <row r="63" spans="1:11" ht="20.100000000000001" customHeight="1" x14ac:dyDescent="0.25">
      <c r="A63" s="8"/>
      <c r="B63" s="2"/>
      <c r="C63" s="2"/>
      <c r="D63" s="2"/>
      <c r="E63" s="5"/>
      <c r="F63" s="3"/>
      <c r="G63" s="3"/>
      <c r="H63" s="4" t="str">
        <f t="shared" si="1"/>
        <v/>
      </c>
      <c r="I63" s="2"/>
      <c r="J63" s="2"/>
      <c r="K63" s="2"/>
    </row>
    <row r="64" spans="1:11" ht="20.100000000000001" customHeight="1" x14ac:dyDescent="0.25">
      <c r="A64" s="8"/>
      <c r="B64" s="2"/>
      <c r="C64" s="2"/>
      <c r="D64" s="2"/>
      <c r="E64" s="5"/>
      <c r="F64" s="3"/>
      <c r="G64" s="3"/>
      <c r="H64" s="4" t="str">
        <f t="shared" si="1"/>
        <v/>
      </c>
      <c r="I64" s="2"/>
      <c r="J64" s="2"/>
      <c r="K64" s="2"/>
    </row>
    <row r="65" spans="1:11" ht="20.100000000000001" customHeight="1" x14ac:dyDescent="0.25">
      <c r="A65" s="8"/>
      <c r="B65" s="2"/>
      <c r="C65" s="2"/>
      <c r="D65" s="2"/>
      <c r="E65" s="5"/>
      <c r="F65" s="3"/>
      <c r="G65" s="3"/>
      <c r="H65" s="4" t="str">
        <f t="shared" si="1"/>
        <v/>
      </c>
      <c r="I65" s="2"/>
      <c r="J65" s="2"/>
      <c r="K65" s="2"/>
    </row>
    <row r="66" spans="1:11" ht="20.100000000000001" customHeight="1" x14ac:dyDescent="0.25">
      <c r="A66" s="8"/>
      <c r="B66" s="2"/>
      <c r="C66" s="2"/>
      <c r="D66" s="2"/>
      <c r="E66" s="5"/>
      <c r="F66" s="3"/>
      <c r="G66" s="3"/>
      <c r="H66" s="4" t="str">
        <f t="shared" ref="H66:H97" si="2">IF(B66="","",IF(B66="Kauf",-(E66*F66+G66),IF(B66="Verkauf",E66*F66-G66,IF(B66="Dividende",F66-G66,IF(B66="Gebühr",-G66,"")))))</f>
        <v/>
      </c>
      <c r="I66" s="2"/>
      <c r="J66" s="2"/>
      <c r="K66" s="2"/>
    </row>
    <row r="67" spans="1:11" ht="20.100000000000001" customHeight="1" x14ac:dyDescent="0.25">
      <c r="A67" s="8"/>
      <c r="B67" s="2"/>
      <c r="C67" s="2"/>
      <c r="D67" s="2"/>
      <c r="E67" s="5"/>
      <c r="F67" s="3"/>
      <c r="G67" s="3"/>
      <c r="H67" s="4" t="str">
        <f t="shared" si="2"/>
        <v/>
      </c>
      <c r="I67" s="2"/>
      <c r="J67" s="2"/>
      <c r="K67" s="2"/>
    </row>
    <row r="68" spans="1:11" ht="20.100000000000001" customHeight="1" x14ac:dyDescent="0.25">
      <c r="A68" s="8"/>
      <c r="B68" s="2"/>
      <c r="C68" s="2"/>
      <c r="D68" s="2"/>
      <c r="E68" s="5"/>
      <c r="F68" s="3"/>
      <c r="G68" s="3"/>
      <c r="H68" s="4" t="str">
        <f t="shared" si="2"/>
        <v/>
      </c>
      <c r="I68" s="2"/>
      <c r="J68" s="2"/>
      <c r="K68" s="2"/>
    </row>
    <row r="69" spans="1:11" ht="20.100000000000001" customHeight="1" x14ac:dyDescent="0.25">
      <c r="A69" s="8"/>
      <c r="B69" s="2"/>
      <c r="C69" s="2"/>
      <c r="D69" s="2"/>
      <c r="E69" s="5"/>
      <c r="F69" s="3"/>
      <c r="G69" s="3"/>
      <c r="H69" s="4" t="str">
        <f t="shared" si="2"/>
        <v/>
      </c>
      <c r="I69" s="2"/>
      <c r="J69" s="2"/>
      <c r="K69" s="2"/>
    </row>
    <row r="70" spans="1:11" ht="20.100000000000001" customHeight="1" x14ac:dyDescent="0.25">
      <c r="A70" s="8"/>
      <c r="B70" s="2"/>
      <c r="C70" s="2"/>
      <c r="D70" s="2"/>
      <c r="E70" s="5"/>
      <c r="F70" s="3"/>
      <c r="G70" s="3"/>
      <c r="H70" s="4" t="str">
        <f t="shared" si="2"/>
        <v/>
      </c>
      <c r="I70" s="2"/>
      <c r="J70" s="2"/>
      <c r="K70" s="2"/>
    </row>
    <row r="71" spans="1:11" ht="20.100000000000001" customHeight="1" x14ac:dyDescent="0.25">
      <c r="A71" s="8"/>
      <c r="B71" s="2"/>
      <c r="C71" s="2"/>
      <c r="D71" s="2"/>
      <c r="E71" s="5"/>
      <c r="F71" s="3"/>
      <c r="G71" s="3"/>
      <c r="H71" s="4" t="str">
        <f t="shared" si="2"/>
        <v/>
      </c>
      <c r="I71" s="2"/>
      <c r="J71" s="2"/>
      <c r="K71" s="2"/>
    </row>
    <row r="72" spans="1:11" ht="20.100000000000001" customHeight="1" x14ac:dyDescent="0.25">
      <c r="A72" s="8"/>
      <c r="B72" s="2"/>
      <c r="C72" s="2"/>
      <c r="D72" s="2"/>
      <c r="E72" s="5"/>
      <c r="F72" s="3"/>
      <c r="G72" s="3"/>
      <c r="H72" s="4" t="str">
        <f t="shared" si="2"/>
        <v/>
      </c>
      <c r="I72" s="2"/>
      <c r="J72" s="2"/>
      <c r="K72" s="2"/>
    </row>
    <row r="73" spans="1:11" ht="20.100000000000001" customHeight="1" x14ac:dyDescent="0.25">
      <c r="A73" s="8"/>
      <c r="B73" s="2"/>
      <c r="C73" s="2"/>
      <c r="D73" s="2"/>
      <c r="E73" s="5"/>
      <c r="F73" s="3"/>
      <c r="G73" s="3"/>
      <c r="H73" s="4" t="str">
        <f t="shared" si="2"/>
        <v/>
      </c>
      <c r="I73" s="2"/>
      <c r="J73" s="2"/>
      <c r="K73" s="2"/>
    </row>
    <row r="74" spans="1:11" ht="20.100000000000001" customHeight="1" x14ac:dyDescent="0.25">
      <c r="A74" s="8"/>
      <c r="B74" s="2"/>
      <c r="C74" s="2"/>
      <c r="D74" s="2"/>
      <c r="E74" s="5"/>
      <c r="F74" s="3"/>
      <c r="G74" s="3"/>
      <c r="H74" s="4" t="str">
        <f t="shared" si="2"/>
        <v/>
      </c>
      <c r="I74" s="2"/>
      <c r="J74" s="2"/>
      <c r="K74" s="2"/>
    </row>
    <row r="75" spans="1:11" ht="20.100000000000001" customHeight="1" x14ac:dyDescent="0.25">
      <c r="A75" s="8"/>
      <c r="B75" s="2"/>
      <c r="C75" s="2"/>
      <c r="D75" s="2"/>
      <c r="E75" s="5"/>
      <c r="F75" s="3"/>
      <c r="G75" s="3"/>
      <c r="H75" s="4" t="str">
        <f t="shared" si="2"/>
        <v/>
      </c>
      <c r="I75" s="2"/>
      <c r="J75" s="2"/>
      <c r="K75" s="2"/>
    </row>
    <row r="76" spans="1:11" ht="20.100000000000001" customHeight="1" x14ac:dyDescent="0.25">
      <c r="A76" s="8"/>
      <c r="B76" s="2"/>
      <c r="C76" s="2"/>
      <c r="D76" s="2"/>
      <c r="E76" s="5"/>
      <c r="F76" s="3"/>
      <c r="G76" s="3"/>
      <c r="H76" s="4" t="str">
        <f t="shared" si="2"/>
        <v/>
      </c>
      <c r="I76" s="2"/>
      <c r="J76" s="2"/>
      <c r="K76" s="2"/>
    </row>
    <row r="77" spans="1:11" ht="20.100000000000001" customHeight="1" x14ac:dyDescent="0.25">
      <c r="A77" s="8"/>
      <c r="B77" s="2"/>
      <c r="C77" s="2"/>
      <c r="D77" s="2"/>
      <c r="E77" s="5"/>
      <c r="F77" s="3"/>
      <c r="G77" s="3"/>
      <c r="H77" s="4" t="str">
        <f t="shared" si="2"/>
        <v/>
      </c>
      <c r="I77" s="2"/>
      <c r="J77" s="2"/>
      <c r="K77" s="2"/>
    </row>
    <row r="78" spans="1:11" ht="20.100000000000001" customHeight="1" x14ac:dyDescent="0.25">
      <c r="A78" s="8"/>
      <c r="B78" s="2"/>
      <c r="C78" s="2"/>
      <c r="D78" s="2"/>
      <c r="E78" s="5"/>
      <c r="F78" s="3"/>
      <c r="G78" s="3"/>
      <c r="H78" s="4" t="str">
        <f t="shared" si="2"/>
        <v/>
      </c>
      <c r="I78" s="2"/>
      <c r="J78" s="2"/>
      <c r="K78" s="2"/>
    </row>
    <row r="79" spans="1:11" ht="20.100000000000001" customHeight="1" x14ac:dyDescent="0.25">
      <c r="A79" s="8"/>
      <c r="B79" s="2"/>
      <c r="C79" s="2"/>
      <c r="D79" s="2"/>
      <c r="E79" s="5"/>
      <c r="F79" s="3"/>
      <c r="G79" s="3"/>
      <c r="H79" s="4" t="str">
        <f t="shared" si="2"/>
        <v/>
      </c>
      <c r="I79" s="2"/>
      <c r="J79" s="2"/>
      <c r="K79" s="2"/>
    </row>
    <row r="80" spans="1:11" ht="20.100000000000001" customHeight="1" x14ac:dyDescent="0.25">
      <c r="A80" s="8"/>
      <c r="B80" s="2"/>
      <c r="C80" s="2"/>
      <c r="D80" s="2"/>
      <c r="E80" s="5"/>
      <c r="F80" s="3"/>
      <c r="G80" s="3"/>
      <c r="H80" s="4" t="str">
        <f t="shared" si="2"/>
        <v/>
      </c>
      <c r="I80" s="2"/>
      <c r="J80" s="2"/>
      <c r="K80" s="2"/>
    </row>
    <row r="81" spans="1:11" ht="20.100000000000001" customHeight="1" x14ac:dyDescent="0.25">
      <c r="A81" s="8"/>
      <c r="B81" s="2"/>
      <c r="C81" s="2"/>
      <c r="D81" s="2"/>
      <c r="E81" s="5"/>
      <c r="F81" s="3"/>
      <c r="G81" s="3"/>
      <c r="H81" s="4" t="str">
        <f t="shared" si="2"/>
        <v/>
      </c>
      <c r="I81" s="2"/>
      <c r="J81" s="2"/>
      <c r="K81" s="2"/>
    </row>
    <row r="82" spans="1:11" ht="20.100000000000001" customHeight="1" x14ac:dyDescent="0.25">
      <c r="A82" s="8"/>
      <c r="B82" s="2"/>
      <c r="C82" s="2"/>
      <c r="D82" s="2"/>
      <c r="E82" s="5"/>
      <c r="F82" s="3"/>
      <c r="G82" s="3"/>
      <c r="H82" s="4" t="str">
        <f t="shared" si="2"/>
        <v/>
      </c>
      <c r="I82" s="2"/>
      <c r="J82" s="2"/>
      <c r="K82" s="2"/>
    </row>
    <row r="83" spans="1:11" ht="20.100000000000001" customHeight="1" x14ac:dyDescent="0.25">
      <c r="A83" s="8"/>
      <c r="B83" s="2"/>
      <c r="C83" s="2"/>
      <c r="D83" s="2"/>
      <c r="E83" s="5"/>
      <c r="F83" s="3"/>
      <c r="G83" s="3"/>
      <c r="H83" s="4" t="str">
        <f t="shared" si="2"/>
        <v/>
      </c>
      <c r="I83" s="2"/>
      <c r="J83" s="2"/>
      <c r="K83" s="2"/>
    </row>
    <row r="84" spans="1:11" ht="20.100000000000001" customHeight="1" x14ac:dyDescent="0.25">
      <c r="A84" s="8"/>
      <c r="B84" s="2"/>
      <c r="C84" s="2"/>
      <c r="D84" s="2"/>
      <c r="E84" s="5"/>
      <c r="F84" s="3"/>
      <c r="G84" s="3"/>
      <c r="H84" s="4" t="str">
        <f t="shared" si="2"/>
        <v/>
      </c>
      <c r="I84" s="2"/>
      <c r="J84" s="2"/>
      <c r="K84" s="2"/>
    </row>
    <row r="85" spans="1:11" ht="20.100000000000001" customHeight="1" x14ac:dyDescent="0.25">
      <c r="A85" s="8"/>
      <c r="B85" s="2"/>
      <c r="C85" s="2"/>
      <c r="D85" s="2"/>
      <c r="E85" s="5"/>
      <c r="F85" s="3"/>
      <c r="G85" s="3"/>
      <c r="H85" s="4" t="str">
        <f t="shared" si="2"/>
        <v/>
      </c>
      <c r="I85" s="2"/>
      <c r="J85" s="2"/>
      <c r="K85" s="2"/>
    </row>
    <row r="86" spans="1:11" ht="20.100000000000001" customHeight="1" x14ac:dyDescent="0.25">
      <c r="A86" s="8"/>
      <c r="B86" s="2"/>
      <c r="C86" s="2"/>
      <c r="D86" s="2"/>
      <c r="E86" s="5"/>
      <c r="F86" s="3"/>
      <c r="G86" s="3"/>
      <c r="H86" s="4" t="str">
        <f t="shared" si="2"/>
        <v/>
      </c>
      <c r="I86" s="2"/>
      <c r="J86" s="2"/>
      <c r="K86" s="2"/>
    </row>
    <row r="87" spans="1:11" ht="20.100000000000001" customHeight="1" x14ac:dyDescent="0.25">
      <c r="A87" s="8"/>
      <c r="B87" s="2"/>
      <c r="C87" s="2"/>
      <c r="D87" s="2"/>
      <c r="E87" s="5"/>
      <c r="F87" s="3"/>
      <c r="G87" s="3"/>
      <c r="H87" s="4" t="str">
        <f t="shared" si="2"/>
        <v/>
      </c>
      <c r="I87" s="2"/>
      <c r="J87" s="2"/>
      <c r="K87" s="2"/>
    </row>
    <row r="88" spans="1:11" ht="20.100000000000001" customHeight="1" x14ac:dyDescent="0.25">
      <c r="A88" s="8"/>
      <c r="B88" s="2"/>
      <c r="C88" s="2"/>
      <c r="D88" s="2"/>
      <c r="E88" s="5"/>
      <c r="F88" s="3"/>
      <c r="G88" s="3"/>
      <c r="H88" s="4" t="str">
        <f t="shared" si="2"/>
        <v/>
      </c>
      <c r="I88" s="2"/>
      <c r="J88" s="2"/>
      <c r="K88" s="2"/>
    </row>
    <row r="89" spans="1:11" ht="20.100000000000001" customHeight="1" x14ac:dyDescent="0.25">
      <c r="A89" s="8"/>
      <c r="B89" s="2"/>
      <c r="C89" s="2"/>
      <c r="D89" s="2"/>
      <c r="E89" s="5"/>
      <c r="F89" s="3"/>
      <c r="G89" s="3"/>
      <c r="H89" s="4" t="str">
        <f t="shared" si="2"/>
        <v/>
      </c>
      <c r="I89" s="2"/>
      <c r="J89" s="2"/>
      <c r="K89" s="2"/>
    </row>
    <row r="90" spans="1:11" ht="20.100000000000001" customHeight="1" x14ac:dyDescent="0.25">
      <c r="A90" s="8"/>
      <c r="B90" s="2"/>
      <c r="C90" s="2"/>
      <c r="D90" s="2"/>
      <c r="E90" s="5"/>
      <c r="F90" s="3"/>
      <c r="G90" s="3"/>
      <c r="H90" s="4" t="str">
        <f t="shared" si="2"/>
        <v/>
      </c>
      <c r="I90" s="2"/>
      <c r="J90" s="2"/>
      <c r="K90" s="2"/>
    </row>
    <row r="91" spans="1:11" ht="20.100000000000001" customHeight="1" x14ac:dyDescent="0.25">
      <c r="A91" s="8"/>
      <c r="B91" s="2"/>
      <c r="C91" s="2"/>
      <c r="D91" s="2"/>
      <c r="E91" s="5"/>
      <c r="F91" s="3"/>
      <c r="G91" s="3"/>
      <c r="H91" s="4" t="str">
        <f t="shared" si="2"/>
        <v/>
      </c>
      <c r="I91" s="2"/>
      <c r="J91" s="2"/>
      <c r="K91" s="2"/>
    </row>
    <row r="92" spans="1:11" ht="20.100000000000001" customHeight="1" x14ac:dyDescent="0.25">
      <c r="A92" s="8"/>
      <c r="B92" s="2"/>
      <c r="C92" s="2"/>
      <c r="D92" s="2"/>
      <c r="E92" s="5"/>
      <c r="F92" s="3"/>
      <c r="G92" s="3"/>
      <c r="H92" s="4" t="str">
        <f t="shared" si="2"/>
        <v/>
      </c>
      <c r="I92" s="2"/>
      <c r="J92" s="2"/>
      <c r="K92" s="2"/>
    </row>
    <row r="93" spans="1:11" ht="20.100000000000001" customHeight="1" x14ac:dyDescent="0.25">
      <c r="A93" s="8"/>
      <c r="B93" s="2"/>
      <c r="C93" s="2"/>
      <c r="D93" s="2"/>
      <c r="E93" s="5"/>
      <c r="F93" s="3"/>
      <c r="G93" s="3"/>
      <c r="H93" s="4" t="str">
        <f t="shared" si="2"/>
        <v/>
      </c>
      <c r="I93" s="2"/>
      <c r="J93" s="2"/>
      <c r="K93" s="2"/>
    </row>
    <row r="94" spans="1:11" ht="20.100000000000001" customHeight="1" x14ac:dyDescent="0.25">
      <c r="A94" s="8"/>
      <c r="B94" s="2"/>
      <c r="C94" s="2"/>
      <c r="D94" s="2"/>
      <c r="E94" s="5"/>
      <c r="F94" s="3"/>
      <c r="G94" s="3"/>
      <c r="H94" s="4" t="str">
        <f t="shared" si="2"/>
        <v/>
      </c>
      <c r="I94" s="2"/>
      <c r="J94" s="2"/>
      <c r="K94" s="2"/>
    </row>
    <row r="95" spans="1:11" ht="20.100000000000001" customHeight="1" x14ac:dyDescent="0.25">
      <c r="A95" s="8"/>
      <c r="B95" s="2"/>
      <c r="C95" s="2"/>
      <c r="D95" s="2"/>
      <c r="E95" s="5"/>
      <c r="F95" s="3"/>
      <c r="G95" s="3"/>
      <c r="H95" s="4" t="str">
        <f t="shared" si="2"/>
        <v/>
      </c>
      <c r="I95" s="2"/>
      <c r="J95" s="2"/>
      <c r="K95" s="2"/>
    </row>
    <row r="96" spans="1:11" ht="20.100000000000001" customHeight="1" x14ac:dyDescent="0.25">
      <c r="A96" s="8"/>
      <c r="B96" s="2"/>
      <c r="C96" s="2"/>
      <c r="D96" s="2"/>
      <c r="E96" s="5"/>
      <c r="F96" s="3"/>
      <c r="G96" s="3"/>
      <c r="H96" s="4" t="str">
        <f t="shared" si="2"/>
        <v/>
      </c>
      <c r="I96" s="2"/>
      <c r="J96" s="2"/>
      <c r="K96" s="2"/>
    </row>
    <row r="97" spans="1:11" ht="20.100000000000001" customHeight="1" x14ac:dyDescent="0.25">
      <c r="A97" s="8"/>
      <c r="B97" s="2"/>
      <c r="C97" s="2"/>
      <c r="D97" s="2"/>
      <c r="E97" s="5"/>
      <c r="F97" s="3"/>
      <c r="G97" s="3"/>
      <c r="H97" s="4" t="str">
        <f t="shared" si="2"/>
        <v/>
      </c>
      <c r="I97" s="2"/>
      <c r="J97" s="2"/>
      <c r="K97" s="2"/>
    </row>
    <row r="98" spans="1:11" ht="20.100000000000001" customHeight="1" x14ac:dyDescent="0.25">
      <c r="A98" s="8"/>
      <c r="B98" s="2"/>
      <c r="C98" s="2"/>
      <c r="D98" s="2"/>
      <c r="E98" s="5"/>
      <c r="F98" s="3"/>
      <c r="G98" s="3"/>
      <c r="H98" s="4" t="str">
        <f t="shared" ref="H98:H129" si="3">IF(B98="","",IF(B98="Kauf",-(E98*F98+G98),IF(B98="Verkauf",E98*F98-G98,IF(B98="Dividende",F98-G98,IF(B98="Gebühr",-G98,"")))))</f>
        <v/>
      </c>
      <c r="I98" s="2"/>
      <c r="J98" s="2"/>
      <c r="K98" s="2"/>
    </row>
    <row r="99" spans="1:11" ht="20.100000000000001" customHeight="1" x14ac:dyDescent="0.25">
      <c r="A99" s="8"/>
      <c r="B99" s="2"/>
      <c r="C99" s="2"/>
      <c r="D99" s="2"/>
      <c r="E99" s="5"/>
      <c r="F99" s="3"/>
      <c r="G99" s="3"/>
      <c r="H99" s="4" t="str">
        <f t="shared" si="3"/>
        <v/>
      </c>
      <c r="I99" s="2"/>
      <c r="J99" s="2"/>
      <c r="K99" s="2"/>
    </row>
    <row r="100" spans="1:11" ht="20.100000000000001" customHeight="1" x14ac:dyDescent="0.25">
      <c r="A100" s="8"/>
      <c r="B100" s="2"/>
      <c r="C100" s="2"/>
      <c r="D100" s="2"/>
      <c r="E100" s="5"/>
      <c r="F100" s="3"/>
      <c r="G100" s="3"/>
      <c r="H100" s="4" t="str">
        <f t="shared" si="3"/>
        <v/>
      </c>
      <c r="I100" s="2"/>
      <c r="J100" s="2"/>
      <c r="K100" s="2"/>
    </row>
    <row r="101" spans="1:11" ht="20.100000000000001" customHeight="1" x14ac:dyDescent="0.25">
      <c r="A101" s="8"/>
      <c r="B101" s="2"/>
      <c r="C101" s="2"/>
      <c r="D101" s="2"/>
      <c r="E101" s="5"/>
      <c r="F101" s="3"/>
      <c r="G101" s="3"/>
      <c r="H101" s="4" t="str">
        <f t="shared" si="3"/>
        <v/>
      </c>
      <c r="I101" s="2"/>
      <c r="J101" s="2"/>
      <c r="K101" s="2"/>
    </row>
  </sheetData>
  <conditionalFormatting sqref="B2:B101">
    <cfRule type="expression" dxfId="5" priority="3">
      <formula>B2="Kauf"</formula>
    </cfRule>
    <cfRule type="expression" dxfId="4" priority="4">
      <formula>B2="Verkauf"</formula>
    </cfRule>
    <cfRule type="expression" dxfId="3" priority="5">
      <formula>B2="Dividende"</formula>
    </cfRule>
    <cfRule type="expression" dxfId="2" priority="6">
      <formula>B2="Gebühr"</formula>
    </cfRule>
  </conditionalFormatting>
  <conditionalFormatting sqref="H2:H101">
    <cfRule type="cellIs" dxfId="1" priority="1" operator="greaterThan">
      <formula>0</formula>
    </cfRule>
    <cfRule type="cellIs" dxfId="0" priority="2" operator="lessThan">
      <formula>0</formula>
    </cfRule>
  </conditionalFormatting>
  <dataValidations count="2">
    <dataValidation type="list" sqref="B2:B101" xr:uid="{00000000-0002-0000-0200-000000000000}">
      <formula1>"Kauf,Verkauf,Dividende,Gebühr"</formula1>
    </dataValidation>
    <dataValidation type="list" sqref="I2:I101" xr:uid="{00000000-0002-0000-0200-000001000000}">
      <formula1>"EUR,USD,CHF,GBP"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Dashboard</vt:lpstr>
      <vt:lpstr>Portfolio</vt:lpstr>
      <vt:lpstr>Transaktionen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modified xsi:type="dcterms:W3CDTF">2026-05-07T10:55:52Z</dcterms:modified>
</cp:coreProperties>
</file>