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593fea5b53e4b8d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Januar" sheetId="1" r:id="Ra4d3a537f06c4c7c"/>
    <x:sheet xmlns:r="http://schemas.openxmlformats.org/officeDocument/2006/relationships" name="Februar" sheetId="2" r:id="R0416d66d9bb945b0"/>
    <x:sheet xmlns:r="http://schemas.openxmlformats.org/officeDocument/2006/relationships" name="März" sheetId="3" r:id="R89536236201244ed"/>
    <x:sheet xmlns:r="http://schemas.openxmlformats.org/officeDocument/2006/relationships" name="April" sheetId="4" r:id="Raac8372385d14e04"/>
    <x:sheet xmlns:r="http://schemas.openxmlformats.org/officeDocument/2006/relationships" name="Mai" sheetId="5" r:id="R72fe696a88ce4e90"/>
    <x:sheet xmlns:r="http://schemas.openxmlformats.org/officeDocument/2006/relationships" name="Juni" sheetId="6" r:id="Rab9b821578f14436"/>
    <x:sheet xmlns:r="http://schemas.openxmlformats.org/officeDocument/2006/relationships" name="Juli" sheetId="7" r:id="R4a31c835156f49a7"/>
    <x:sheet xmlns:r="http://schemas.openxmlformats.org/officeDocument/2006/relationships" name="August" sheetId="8" r:id="Rb6b26a8128d24c6b"/>
    <x:sheet xmlns:r="http://schemas.openxmlformats.org/officeDocument/2006/relationships" name="September" sheetId="9" r:id="Ra3d3a153e04840a9"/>
    <x:sheet xmlns:r="http://schemas.openxmlformats.org/officeDocument/2006/relationships" name="Oktober" sheetId="10" r:id="R6f5f29be53ea44b9"/>
    <x:sheet xmlns:r="http://schemas.openxmlformats.org/officeDocument/2006/relationships" name="November" sheetId="11" r:id="Rf982961291ff48f6"/>
    <x:sheet xmlns:r="http://schemas.openxmlformats.org/officeDocument/2006/relationships" name="Dezember" sheetId="12" r:id="R181f1144c59c44a9"/>
    <x:sheet xmlns:r="http://schemas.openxmlformats.org/officeDocument/2006/relationships" name="Statistik" sheetId="13" r:id="Ra5337a5761664669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0.00 &quot;Std.&quot;"/>
    <x:numFmt numFmtId="201" formatCode="dd.mm."/>
    <x:numFmt numFmtId="202" formatCode="0.00"/>
  </x:numFmts>
  <x:fonts count="15">
    <x:font>
      <x:sz val="11"/>
      <x:name val="Carlito"/>
    </x:font>
    <x:font>
      <x:b/>
      <x:sz val="20"/>
      <x:color rgb="00484E"/>
      <x:name val="Carlito"/>
    </x:font>
    <x:font>
      <x:sz val="11"/>
      <x:color rgb="222222"/>
      <x:name val="Carlito"/>
    </x:font>
    <x:font>
      <x:b/>
      <x:sz val="11"/>
      <x:color rgb="17343A"/>
      <x:name val="Carlito"/>
    </x:font>
    <x:font>
      <x:b/>
      <x:sz val="11"/>
      <x:color rgb="FFFFFF"/>
      <x:name val="Carlito"/>
    </x:font>
    <x:font>
      <x:b/>
      <x:sz val="20"/>
      <x:color rgb="00484E"/>
      <x:name val="Aptos"/>
    </x:font>
    <x:font>
      <x:sz val="11"/>
      <x:name val="Aptos"/>
    </x:font>
    <x:font>
      <x:b/>
      <x:sz val="11"/>
      <x:color rgb="17343A"/>
      <x:name val="Aptos"/>
    </x:font>
    <x:font>
      <x:sz val="11"/>
      <x:color rgb="222222"/>
      <x:name val="Aptos"/>
    </x:font>
    <x:font>
      <x:b/>
      <x:sz val="11"/>
      <x:color rgb="FFFFFF"/>
      <x:name val="Aptos"/>
    </x:font>
    <x:font>
      <x:b/>
      <x:sz val="11"/>
      <x:color rgb="1F415A"/>
      <x:name val="Carlito"/>
    </x:font>
    <x:font>
      <x:sz val="11"/>
      <x:color rgb="17343A"/>
      <x:name val="Carlito"/>
    </x:font>
    <x:font>
      <x:b/>
      <x:sz val="11"/>
      <x:color rgb="1F415A"/>
      <x:name val="Aptos"/>
    </x:font>
    <x:font>
      <x:sz val="11"/>
      <x:color rgb="17343A"/>
      <x:name val="Aptos"/>
    </x:font>
    <x:font>
      <x:b/>
      <x:sz val="11"/>
      <x:color rgb="222222"/>
      <x:name val="Aptos"/>
    </x:font>
  </x:fonts>
  <x:fills count="14">
    <x:fill>
      <x:patternFill patternType="none"/>
    </x:fill>
    <x:fill>
      <x:patternFill patternType="gray125"/>
    </x:fill>
    <x:fill>
      <x:patternFill patternType="solid">
        <x:fgColor rgb="EAF0F1"/>
      </x:patternFill>
    </x:fill>
    <x:fill>
      <x:patternFill patternType="solid">
        <x:fgColor rgb="1F415A"/>
      </x:patternFill>
    </x:fill>
    <x:fill>
      <x:patternFill patternType="solid">
        <x:fgColor rgb="00484E"/>
      </x:patternFill>
    </x:fill>
    <x:fill>
      <x:patternFill patternType="solid">
        <x:fgColor rgb="D9EAF7"/>
      </x:patternFill>
    </x:fill>
    <x:fill>
      <x:patternFill patternType="solid">
        <x:fgColor rgb="BFD8EA"/>
      </x:patternFill>
    </x:fill>
    <x:fill>
      <x:patternFill patternType="solid">
        <x:fgColor rgb="D8E2E8"/>
      </x:patternFill>
    </x:fill>
    <x:fill>
      <x:patternFill patternType="solid">
        <x:fgColor rgb="A8C4D6"/>
      </x:patternFill>
    </x:fill>
    <x:fill>
      <x:patternFill patternType="solid">
        <x:fgColor rgb="DFF2DF"/>
      </x:patternFill>
    </x:fill>
    <x:fill>
      <x:patternFill patternType="solid">
        <x:fgColor rgb="CDECCF"/>
      </x:patternFill>
    </x:fill>
    <x:fill>
      <x:patternFill patternType="solid">
        <x:fgColor rgb="F8C9C9"/>
      </x:patternFill>
    </x:fill>
    <x:fill>
      <x:patternFill patternType="solid">
        <x:fgColor rgb="F7D1B8"/>
      </x:patternFill>
    </x:fill>
    <x:fill>
      <x:patternFill patternType="solid">
        <x:fgColor rgb="F6F8F8"/>
      </x:patternFill>
    </x:fill>
  </x:fills>
  <x:borders count="2">
    <x:border/>
    <x:border/>
  </x:borders>
  <x:cellStyleXfs count="1">
    <x:xf numFmtId="0" fontId="0" fillId="0" borderId="0"/>
  </x:cellStyleXfs>
  <x:cellXfs count="170">
    <x:xf numFmtId="0" fontId="0" fillId="0" borderId="0" xfId="0"/>
    <x:xf numFmtId="0" fontId="0" fillId="0" borderId="1" xfId="0" applyNumberFormat="1" applyFont="1" applyFill="1" applyBorder="1"/>
    <x:xf numFmtId="0" fontId="1" fillId="0" borderId="0" xfId="0" applyNumberFormat="1" applyFont="1" applyFill="1" applyBorder="1"/>
    <x:xf numFmtId="0" fontId="1" fillId="0" borderId="0" xfId="0" applyNumberFormat="1" applyFont="1" applyFill="1" applyBorder="1" applyAlignment="1">
      <x:alignment vertical="center"/>
    </x:xf>
    <x:xf numFmtId="0" fontId="1" fillId="0" borderId="1" xfId="0" applyNumberFormat="1" applyFont="1" applyFill="1" applyBorder="1"/>
    <x:xf numFmtId="0" fontId="1" fillId="0" borderId="1" xfId="0" applyNumberFormat="1" applyFont="1" applyFill="1" applyBorder="1" applyAlignment="1">
      <x:alignment vertical="center"/>
    </x:xf>
    <x:xf numFmtId="0" fontId="2" fillId="0" borderId="0" xfId="0" applyNumberFormat="1" applyFont="1" applyFill="1" applyBorder="1"/>
    <x:xf numFmtId="0" fontId="2" fillId="0" borderId="0" xfId="0" applyNumberFormat="1" applyFont="1" applyFill="1" applyBorder="1" applyAlignment="1">
      <x:alignment vertical="center"/>
    </x:xf>
    <x:xf numFmtId="0" fontId="2" fillId="0" borderId="1" xfId="0" applyNumberFormat="1" applyFont="1" applyFill="1" applyBorder="1"/>
    <x:xf numFmtId="0" fontId="2" fillId="0" borderId="1" xfId="0" applyNumberFormat="1" applyFont="1" applyFill="1" applyBorder="1" applyAlignment="1">
      <x:alignment vertical="center"/>
    </x:xf>
    <x:xf numFmtId="0" fontId="2" fillId="2" borderId="0" xfId="0" applyNumberFormat="1" applyFont="1" applyFill="1" applyBorder="1" applyAlignment="1">
      <x:alignment vertical="center"/>
    </x:xf>
    <x:xf numFmtId="0" fontId="3" fillId="2" borderId="0" xfId="0" applyNumberFormat="1" applyFont="1" applyFill="1" applyBorder="1" applyAlignment="1">
      <x:alignment vertical="center"/>
    </x:xf>
    <x:xf numFmtId="0" fontId="3" fillId="2" borderId="0" xfId="0" applyNumberFormat="1" applyFont="1" applyFill="1" applyBorder="1" applyAlignment="1">
      <x:alignment horizontal="left" vertical="center"/>
    </x:xf>
    <x:xf numFmtId="0" fontId="2" fillId="2" borderId="1" xfId="0" applyNumberFormat="1" applyFont="1" applyFill="1" applyBorder="1" applyAlignment="1">
      <x:alignment vertical="center"/>
    </x:xf>
    <x:xf numFmtId="0" fontId="3" fillId="2" borderId="1" xfId="0" applyNumberFormat="1" applyFont="1" applyFill="1" applyBorder="1" applyAlignment="1">
      <x:alignment vertical="center"/>
    </x:xf>
    <x:xf numFmtId="0" fontId="3" fillId="2" borderId="1" xfId="0" applyNumberFormat="1" applyFont="1" applyFill="1" applyBorder="1" applyAlignment="1">
      <x:alignment horizontal="left" vertical="center"/>
    </x:xf>
    <x:xf numFmtId="0" fontId="2" fillId="0" borderId="0" xfId="0" applyNumberFormat="1" applyFont="1" applyFill="1" applyBorder="1" applyAlignment="1">
      <x:alignment vertical="center" wrapText="1"/>
    </x:xf>
    <x:xf numFmtId="0" fontId="2" fillId="0" borderId="1" xfId="0" applyNumberFormat="1" applyFont="1" applyFill="1" applyBorder="1" applyAlignment="1">
      <x:alignment vertical="center" wrapText="1"/>
    </x:xf>
    <x:xf numFmtId="0" fontId="0" fillId="3" borderId="0" xfId="0" applyNumberFormat="1" applyFont="1" applyFill="1" applyBorder="1"/>
    <x:xf numFmtId="0" fontId="4" fillId="3" borderId="0" xfId="0" applyNumberFormat="1" applyFont="1" applyFill="1" applyBorder="1"/>
    <x:xf numFmtId="0" fontId="4" fillId="3" borderId="0" xfId="0" applyNumberFormat="1" applyFont="1" applyFill="1" applyBorder="1" applyAlignment="1">
      <x:alignment horizontal="center"/>
    </x:xf>
    <x:xf numFmtId="0" fontId="4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4" fillId="3" borderId="1" xfId="0" applyNumberFormat="1" applyFont="1" applyFill="1" applyBorder="1"/>
    <x:xf numFmtId="0" fontId="4" fillId="3" borderId="1" xfId="0" applyNumberFormat="1" applyFont="1" applyFill="1" applyBorder="1" applyAlignment="1">
      <x:alignment horizontal="center"/>
    </x:xf>
    <x:xf numFmtId="0" fontId="4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4" fillId="4" borderId="0" xfId="0" applyNumberFormat="1" applyFont="1" applyFill="1" applyBorder="1"/>
    <x:xf numFmtId="0" fontId="4" fillId="4" borderId="0" xfId="0" applyNumberFormat="1" applyFont="1" applyFill="1" applyBorder="1" applyAlignment="1">
      <x:alignment wrapText="1"/>
    </x:xf>
    <x:xf numFmtId="0" fontId="4" fillId="4" borderId="0" xfId="0" applyNumberFormat="1" applyFont="1" applyFill="1" applyBorder="1" applyAlignment="1">
      <x:alignment horizontal="center" wrapText="1"/>
    </x:xf>
    <x:xf numFmtId="0" fontId="4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4" fillId="4" borderId="1" xfId="0" applyNumberFormat="1" applyFont="1" applyFill="1" applyBorder="1"/>
    <x:xf numFmtId="0" fontId="4" fillId="4" borderId="1" xfId="0" applyNumberFormat="1" applyFont="1" applyFill="1" applyBorder="1" applyAlignment="1">
      <x:alignment wrapText="1"/>
    </x:xf>
    <x:xf numFmtId="0" fontId="4" fillId="4" borderId="1" xfId="0" applyNumberFormat="1" applyFont="1" applyFill="1" applyBorder="1" applyAlignment="1">
      <x:alignment horizontal="center" wrapText="1"/>
    </x:xf>
    <x:xf numFmtId="0" fontId="4" fillId="4" borderId="1" xfId="0" applyNumberFormat="1" applyFont="1" applyFill="1" applyBorder="1" applyAlignment="1">
      <x:alignment horizontal="center" vertical="center" wrapText="1"/>
    </x:xf>
    <x:xf numFmtId="200" fontId="2" fillId="0" borderId="0" xfId="0" applyNumberFormat="1" applyFont="1" applyFill="1" applyBorder="1" applyAlignment="1">
      <x:alignment vertical="center"/>
    </x:xf>
    <x:xf numFmtId="200" fontId="2" fillId="0" borderId="1" xfId="0" applyNumberFormat="1" applyFont="1" applyFill="1" applyBorder="1" applyAlignment="1">
      <x:alignment vertical="center"/>
    </x:xf>
    <x:xf numFmtId="0" fontId="2" fillId="5" borderId="0" xfId="0" applyNumberFormat="1" applyFont="1" applyFill="1" applyBorder="1" applyAlignment="1">
      <x:alignment vertical="center"/>
    </x:xf>
    <x:xf numFmtId="0" fontId="2" fillId="5" borderId="1" xfId="0" applyNumberFormat="1" applyFont="1" applyFill="1" applyBorder="1" applyAlignment="1">
      <x:alignment vertical="center"/>
    </x:xf>
    <x:xf numFmtId="0" fontId="2" fillId="5" borderId="0" xfId="0" applyNumberFormat="1" applyFont="1" applyFill="1" applyBorder="1" applyAlignment="1">
      <x:alignment horizontal="center" vertical="center"/>
    </x:xf>
    <x:xf numFmtId="0" fontId="2" fillId="5" borderId="1" xfId="0" applyNumberFormat="1" applyFont="1" applyFill="1" applyBorder="1" applyAlignment="1">
      <x:alignment horizontal="center" vertical="center"/>
    </x:xf>
    <x:xf numFmtId="0" fontId="2" fillId="6" borderId="0" xfId="0" applyNumberFormat="1" applyFont="1" applyFill="1" applyBorder="1" applyAlignment="1">
      <x:alignment vertical="center"/>
    </x:xf>
    <x:xf numFmtId="0" fontId="2" fillId="6" borderId="1" xfId="0" applyNumberFormat="1" applyFont="1" applyFill="1" applyBorder="1" applyAlignment="1">
      <x:alignment vertical="center"/>
    </x:xf>
    <x:xf numFmtId="0" fontId="2" fillId="6" borderId="0" xfId="0" applyNumberFormat="1" applyFont="1" applyFill="1" applyBorder="1" applyAlignment="1">
      <x:alignment horizontal="center" vertical="center"/>
    </x:xf>
    <x:xf numFmtId="0" fontId="2" fillId="6" borderId="1" xfId="0" applyNumberFormat="1" applyFont="1" applyFill="1" applyBorder="1" applyAlignment="1">
      <x:alignment horizontal="center" vertical="center"/>
    </x:xf>
    <x:xf numFmtId="0" fontId="2" fillId="7" borderId="0" xfId="0" applyNumberFormat="1" applyFont="1" applyFill="1" applyBorder="1" applyAlignment="1">
      <x:alignment vertical="center"/>
    </x:xf>
    <x:xf numFmtId="0" fontId="2" fillId="7" borderId="1" xfId="0" applyNumberFormat="1" applyFont="1" applyFill="1" applyBorder="1" applyAlignment="1">
      <x:alignment vertical="center"/>
    </x:xf>
    <x:xf numFmtId="0" fontId="2" fillId="7" borderId="0" xfId="0" applyNumberFormat="1" applyFont="1" applyFill="1" applyBorder="1" applyAlignment="1">
      <x:alignment horizontal="center" vertical="center"/>
    </x:xf>
    <x:xf numFmtId="0" fontId="2" fillId="7" borderId="1" xfId="0" applyNumberFormat="1" applyFont="1" applyFill="1" applyBorder="1" applyAlignment="1">
      <x:alignment horizontal="center" vertical="center"/>
    </x:xf>
    <x:xf numFmtId="0" fontId="2" fillId="8" borderId="0" xfId="0" applyNumberFormat="1" applyFont="1" applyFill="1" applyBorder="1" applyAlignment="1">
      <x:alignment vertical="center"/>
    </x:xf>
    <x:xf numFmtId="0" fontId="2" fillId="8" borderId="1" xfId="0" applyNumberFormat="1" applyFont="1" applyFill="1" applyBorder="1" applyAlignment="1">
      <x:alignment vertical="center"/>
    </x:xf>
    <x:xf numFmtId="0" fontId="2" fillId="8" borderId="0" xfId="0" applyNumberFormat="1" applyFont="1" applyFill="1" applyBorder="1" applyAlignment="1">
      <x:alignment horizontal="center" vertical="center"/>
    </x:xf>
    <x:xf numFmtId="0" fontId="2" fillId="8" borderId="1" xfId="0" applyNumberFormat="1" applyFont="1" applyFill="1" applyBorder="1" applyAlignment="1">
      <x:alignment horizontal="center" vertical="center"/>
    </x:xf>
    <x:xf numFmtId="0" fontId="3" fillId="8" borderId="0" xfId="0" applyNumberFormat="1" applyFont="1" applyFill="1" applyBorder="1" applyAlignment="1">
      <x:alignment horizontal="center" vertical="center"/>
    </x:xf>
    <x:xf numFmtId="0" fontId="3" fillId="8" borderId="1" xfId="0" applyNumberFormat="1" applyFont="1" applyFill="1" applyBorder="1" applyAlignment="1">
      <x:alignment horizontal="center" vertical="center"/>
    </x:xf>
    <x:xf numFmtId="0" fontId="2" fillId="9" borderId="0" xfId="0" applyNumberFormat="1" applyFont="1" applyFill="1" applyBorder="1" applyAlignment="1">
      <x:alignment vertical="center"/>
    </x:xf>
    <x:xf numFmtId="0" fontId="2" fillId="9" borderId="1" xfId="0" applyNumberFormat="1" applyFont="1" applyFill="1" applyBorder="1" applyAlignment="1">
      <x:alignment vertical="center"/>
    </x:xf>
    <x:xf numFmtId="0" fontId="2" fillId="9" borderId="0" xfId="0" applyNumberFormat="1" applyFont="1" applyFill="1" applyBorder="1" applyAlignment="1">
      <x:alignment horizontal="center" vertical="center"/>
    </x:xf>
    <x:xf numFmtId="0" fontId="2" fillId="9" borderId="1" xfId="0" applyNumberFormat="1" applyFont="1" applyFill="1" applyBorder="1" applyAlignment="1">
      <x:alignment horizontal="center" vertical="center"/>
    </x:xf>
    <x:xf numFmtId="0" fontId="2" fillId="10" borderId="0" xfId="0" applyNumberFormat="1" applyFont="1" applyFill="1" applyBorder="1" applyAlignment="1">
      <x:alignment vertical="center"/>
    </x:xf>
    <x:xf numFmtId="0" fontId="2" fillId="10" borderId="1" xfId="0" applyNumberFormat="1" applyFont="1" applyFill="1" applyBorder="1" applyAlignment="1">
      <x:alignment vertical="center"/>
    </x:xf>
    <x:xf numFmtId="0" fontId="2" fillId="10" borderId="0" xfId="0" applyNumberFormat="1" applyFont="1" applyFill="1" applyBorder="1" applyAlignment="1">
      <x:alignment horizontal="center" vertical="center"/>
    </x:xf>
    <x:xf numFmtId="0" fontId="2" fillId="10" borderId="1" xfId="0" applyNumberFormat="1" applyFont="1" applyFill="1" applyBorder="1" applyAlignment="1">
      <x:alignment horizontal="center" vertical="center"/>
    </x:xf>
    <x:xf numFmtId="0" fontId="2" fillId="11" borderId="0" xfId="0" applyNumberFormat="1" applyFont="1" applyFill="1" applyBorder="1" applyAlignment="1">
      <x:alignment vertical="center"/>
    </x:xf>
    <x:xf numFmtId="0" fontId="2" fillId="11" borderId="1" xfId="0" applyNumberFormat="1" applyFont="1" applyFill="1" applyBorder="1" applyAlignment="1">
      <x:alignment vertical="center"/>
    </x:xf>
    <x:xf numFmtId="0" fontId="2" fillId="11" borderId="0" xfId="0" applyNumberFormat="1" applyFont="1" applyFill="1" applyBorder="1" applyAlignment="1">
      <x:alignment horizontal="center" vertical="center"/>
    </x:xf>
    <x:xf numFmtId="0" fontId="2" fillId="11" borderId="1" xfId="0" applyNumberFormat="1" applyFont="1" applyFill="1" applyBorder="1" applyAlignment="1">
      <x:alignment horizontal="center" vertical="center"/>
    </x:xf>
    <x:xf numFmtId="0" fontId="2" fillId="12" borderId="0" xfId="0" applyNumberFormat="1" applyFont="1" applyFill="1" applyBorder="1" applyAlignment="1">
      <x:alignment vertical="center"/>
    </x:xf>
    <x:xf numFmtId="0" fontId="2" fillId="12" borderId="1" xfId="0" applyNumberFormat="1" applyFont="1" applyFill="1" applyBorder="1" applyAlignment="1">
      <x:alignment vertical="center"/>
    </x:xf>
    <x:xf numFmtId="0" fontId="2" fillId="12" borderId="0" xfId="0" applyNumberFormat="1" applyFont="1" applyFill="1" applyBorder="1" applyAlignment="1">
      <x:alignment horizontal="center" vertical="center"/>
    </x:xf>
    <x:xf numFmtId="0" fontId="2" fillId="12" borderId="1" xfId="0" applyNumberFormat="1" applyFont="1" applyFill="1" applyBorder="1" applyAlignment="1">
      <x:alignment horizontal="center" vertical="center"/>
    </x:xf>
    <x:xf numFmtId="201" fontId="4" fillId="4" borderId="0" xfId="0" applyNumberFormat="1" applyFont="1" applyFill="1" applyBorder="1" applyAlignment="1">
      <x:alignment horizontal="center" vertical="center" wrapText="1"/>
    </x:xf>
    <x:xf numFmtId="201" fontId="4" fillId="4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horizontal="center"/>
    </x:xf>
    <x:xf numFmtId="0" fontId="0" fillId="0" borderId="1" xfId="0" applyNumberFormat="1" applyFont="1" applyFill="1" applyBorder="1" applyAlignment="1">
      <x:alignment horizontal="center"/>
    </x:xf>
    <x:xf numFmtId="0" fontId="0" fillId="0" borderId="0" xfId="0" applyNumberFormat="1" applyFont="1" applyFill="1" applyBorder="1" applyAlignment="1">
      <x:alignment horizontal="center" vertical="center"/>
    </x:xf>
    <x:xf numFmtId="0" fontId="0" fillId="0" borderId="1" xfId="0" applyNumberFormat="1" applyFont="1" applyFill="1" applyBorder="1" applyAlignment="1">
      <x:alignment horizontal="center" vertical="center"/>
    </x:xf>
    <x:xf numFmtId="200" fontId="0" fillId="0" borderId="0" xfId="0" applyNumberFormat="1" applyFont="1" applyFill="1" applyBorder="1" applyAlignment="1">
      <x:alignment horizontal="center"/>
    </x:xf>
    <x:xf numFmtId="200" fontId="0" fillId="0" borderId="1" xfId="0" applyNumberFormat="1" applyFont="1" applyFill="1" applyBorder="1" applyAlignment="1">
      <x:alignment horizontal="center"/>
    </x:xf>
    <x:xf numFmtId="0" fontId="0" fillId="2" borderId="0" xfId="0" applyNumberFormat="1" applyFont="1" applyFill="1" applyBorder="1"/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horizontal="left"/>
    </x:xf>
    <x:xf numFmtId="0" fontId="0" fillId="2" borderId="1" xfId="0" applyNumberFormat="1" applyFont="1" applyFill="1" applyBorder="1"/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horizontal="left"/>
    </x:xf>
    <x:xf numFmtId="202" fontId="0" fillId="0" borderId="0" xfId="0" applyNumberFormat="1" applyFont="1" applyFill="1" applyBorder="1" applyAlignment="1">
      <x:alignment horizontal="center"/>
    </x:xf>
    <x:xf numFmtId="202" fontId="0" fillId="0" borderId="1" xfId="0" applyNumberFormat="1" applyFont="1" applyFill="1" applyBorder="1" applyAlignment="1">
      <x:alignment horizontal="center"/>
    </x:xf>
    <x:xf numFmtId="0" fontId="5" fillId="0" borderId="0" xfId="0" applyNumberFormat="1" applyFont="1" applyFill="1" applyBorder="1" applyAlignment="1">
      <x:alignment vertical="center"/>
    </x:xf>
    <x:xf numFmtId="0" fontId="6" fillId="0" borderId="0" xfId="0" applyNumberFormat="1" applyFont="1" applyFill="1" applyBorder="1"/>
    <x:xf numFmtId="0" fontId="7" fillId="2" borderId="0" xfId="0" applyNumberFormat="1" applyFont="1" applyFill="1" applyBorder="1" applyAlignment="1">
      <x:alignment horizontal="left" vertical="center"/>
    </x:xf>
    <x:xf numFmtId="0" fontId="8" fillId="0" borderId="0" xfId="0" applyNumberFormat="1" applyFont="1" applyFill="1" applyBorder="1" applyAlignment="1">
      <x:alignment vertical="center"/>
    </x:xf>
    <x:xf numFmtId="0" fontId="8" fillId="0" borderId="0" xfId="0" applyNumberFormat="1" applyFont="1" applyFill="1" applyBorder="1" applyAlignment="1">
      <x:alignment vertical="center" wrapText="1"/>
    </x:xf>
    <x:xf numFmtId="0" fontId="9" fillId="3" borderId="0" xfId="0" applyNumberFormat="1" applyFont="1" applyFill="1" applyBorder="1" applyAlignment="1">
      <x:alignment horizontal="center" vertical="center"/>
    </x:xf>
    <x:xf numFmtId="0" fontId="9" fillId="4" borderId="0" xfId="0" applyNumberFormat="1" applyFont="1" applyFill="1" applyBorder="1" applyAlignment="1">
      <x:alignment horizontal="center" vertical="center" wrapText="1"/>
    </x:xf>
    <x:xf numFmtId="200" fontId="8" fillId="0" borderId="0" xfId="0" applyNumberFormat="1" applyFont="1" applyFill="1" applyBorder="1" applyAlignment="1">
      <x:alignment vertical="center"/>
    </x:xf>
    <x:xf numFmtId="0" fontId="8" fillId="5" borderId="0" xfId="0" applyNumberFormat="1" applyFont="1" applyFill="1" applyBorder="1" applyAlignment="1">
      <x:alignment horizontal="center" vertical="center"/>
    </x:xf>
    <x:xf numFmtId="0" fontId="8" fillId="6" borderId="0" xfId="0" applyNumberFormat="1" applyFont="1" applyFill="1" applyBorder="1" applyAlignment="1">
      <x:alignment horizontal="center" vertical="center"/>
    </x:xf>
    <x:xf numFmtId="0" fontId="8" fillId="7" borderId="0" xfId="0" applyNumberFormat="1" applyFont="1" applyFill="1" applyBorder="1" applyAlignment="1">
      <x:alignment horizontal="center" vertical="center"/>
    </x:xf>
    <x:xf numFmtId="0" fontId="7" fillId="8" borderId="0" xfId="0" applyNumberFormat="1" applyFont="1" applyFill="1" applyBorder="1" applyAlignment="1">
      <x:alignment horizontal="center" vertical="center"/>
    </x:xf>
    <x:xf numFmtId="0" fontId="8" fillId="9" borderId="0" xfId="0" applyNumberFormat="1" applyFont="1" applyFill="1" applyBorder="1" applyAlignment="1">
      <x:alignment horizontal="center" vertical="center"/>
    </x:xf>
    <x:xf numFmtId="0" fontId="8" fillId="10" borderId="0" xfId="0" applyNumberFormat="1" applyFont="1" applyFill="1" applyBorder="1" applyAlignment="1">
      <x:alignment horizontal="center" vertical="center"/>
    </x:xf>
    <x:xf numFmtId="0" fontId="8" fillId="11" borderId="0" xfId="0" applyNumberFormat="1" applyFont="1" applyFill="1" applyBorder="1" applyAlignment="1">
      <x:alignment horizontal="center" vertical="center"/>
    </x:xf>
    <x:xf numFmtId="0" fontId="8" fillId="12" borderId="0" xfId="0" applyNumberFormat="1" applyFont="1" applyFill="1" applyBorder="1" applyAlignment="1">
      <x:alignment horizontal="center" vertical="center"/>
    </x:xf>
    <x:xf numFmtId="201" fontId="9" fillId="4" borderId="0" xfId="0" applyNumberFormat="1" applyFont="1" applyFill="1" applyBorder="1" applyAlignment="1">
      <x:alignment horizontal="center" vertical="center" wrapText="1"/>
    </x:xf>
    <x:xf numFmtId="0" fontId="6" fillId="0" borderId="0" xfId="0" applyNumberFormat="1" applyFont="1" applyFill="1" applyBorder="1" applyAlignment="1">
      <x:alignment horizontal="center" vertical="center"/>
    </x:xf>
    <x:xf numFmtId="0" fontId="6" fillId="0" borderId="0" xfId="0" applyNumberFormat="1" applyFont="1" applyFill="1" applyBorder="1" applyAlignment="1">
      <x:alignment horizontal="center"/>
    </x:xf>
    <x:xf numFmtId="200" fontId="6" fillId="0" borderId="0" xfId="0" applyNumberFormat="1" applyFont="1" applyFill="1" applyBorder="1" applyAlignment="1">
      <x:alignment horizontal="center"/>
    </x:xf>
    <x:xf numFmtId="202" fontId="6" fillId="0" borderId="0" xfId="0" applyNumberFormat="1" applyFont="1" applyFill="1" applyBorder="1" applyAlignment="1">
      <x:alignment horizontal="center"/>
    </x:xf>
    <x:xf numFmtId="0" fontId="5" fillId="0" borderId="1" xfId="0" applyNumberFormat="1" applyFont="1" applyFill="1" applyBorder="1" applyAlignment="1">
      <x:alignment vertical="center"/>
    </x:xf>
    <x:xf numFmtId="0" fontId="6" fillId="0" borderId="1" xfId="0" applyNumberFormat="1" applyFont="1" applyFill="1" applyBorder="1"/>
    <x:xf numFmtId="0" fontId="7" fillId="2" borderId="1" xfId="0" applyNumberFormat="1" applyFont="1" applyFill="1" applyBorder="1" applyAlignment="1">
      <x:alignment horizontal="left" vertical="center"/>
    </x:xf>
    <x:xf numFmtId="0" fontId="8" fillId="0" borderId="1" xfId="0" applyNumberFormat="1" applyFont="1" applyFill="1" applyBorder="1" applyAlignment="1">
      <x:alignment vertical="center"/>
    </x:xf>
    <x:xf numFmtId="0" fontId="8" fillId="0" borderId="1" xfId="0" applyNumberFormat="1" applyFont="1" applyFill="1" applyBorder="1" applyAlignment="1">
      <x:alignment vertical="center" wrapText="1"/>
    </x:xf>
    <x:xf numFmtId="0" fontId="9" fillId="3" borderId="1" xfId="0" applyNumberFormat="1" applyFont="1" applyFill="1" applyBorder="1" applyAlignment="1">
      <x:alignment horizontal="center" vertical="center"/>
    </x:xf>
    <x:xf numFmtId="0" fontId="9" fillId="4" borderId="1" xfId="0" applyNumberFormat="1" applyFont="1" applyFill="1" applyBorder="1" applyAlignment="1">
      <x:alignment horizontal="center" vertical="center" wrapText="1"/>
    </x:xf>
    <x:xf numFmtId="200" fontId="8" fillId="0" borderId="1" xfId="0" applyNumberFormat="1" applyFont="1" applyFill="1" applyBorder="1" applyAlignment="1">
      <x:alignment vertical="center"/>
    </x:xf>
    <x:xf numFmtId="0" fontId="8" fillId="5" borderId="1" xfId="0" applyNumberFormat="1" applyFont="1" applyFill="1" applyBorder="1" applyAlignment="1">
      <x:alignment horizontal="center" vertical="center"/>
    </x:xf>
    <x:xf numFmtId="0" fontId="8" fillId="6" borderId="1" xfId="0" applyNumberFormat="1" applyFont="1" applyFill="1" applyBorder="1" applyAlignment="1">
      <x:alignment horizontal="center" vertical="center"/>
    </x:xf>
    <x:xf numFmtId="0" fontId="8" fillId="7" borderId="1" xfId="0" applyNumberFormat="1" applyFont="1" applyFill="1" applyBorder="1" applyAlignment="1">
      <x:alignment horizontal="center" vertical="center"/>
    </x:xf>
    <x:xf numFmtId="0" fontId="7" fillId="8" borderId="1" xfId="0" applyNumberFormat="1" applyFont="1" applyFill="1" applyBorder="1" applyAlignment="1">
      <x:alignment horizontal="center" vertical="center"/>
    </x:xf>
    <x:xf numFmtId="0" fontId="8" fillId="9" borderId="1" xfId="0" applyNumberFormat="1" applyFont="1" applyFill="1" applyBorder="1" applyAlignment="1">
      <x:alignment horizontal="center" vertical="center"/>
    </x:xf>
    <x:xf numFmtId="0" fontId="8" fillId="10" borderId="1" xfId="0" applyNumberFormat="1" applyFont="1" applyFill="1" applyBorder="1" applyAlignment="1">
      <x:alignment horizontal="center" vertical="center"/>
    </x:xf>
    <x:xf numFmtId="0" fontId="8" fillId="11" borderId="1" xfId="0" applyNumberFormat="1" applyFont="1" applyFill="1" applyBorder="1" applyAlignment="1">
      <x:alignment horizontal="center" vertical="center"/>
    </x:xf>
    <x:xf numFmtId="0" fontId="8" fillId="12" borderId="1" xfId="0" applyNumberFormat="1" applyFont="1" applyFill="1" applyBorder="1" applyAlignment="1">
      <x:alignment horizontal="center" vertical="center"/>
    </x:xf>
    <x:xf numFmtId="201" fontId="9" fillId="4" borderId="1" xfId="0" applyNumberFormat="1" applyFont="1" applyFill="1" applyBorder="1" applyAlignment="1">
      <x:alignment horizontal="center" vertical="center" wrapText="1"/>
    </x:xf>
    <x:xf numFmtId="0" fontId="6" fillId="0" borderId="1" xfId="0" applyNumberFormat="1" applyFont="1" applyFill="1" applyBorder="1" applyAlignment="1">
      <x:alignment horizontal="center" vertical="center"/>
    </x:xf>
    <x:xf numFmtId="0" fontId="6" fillId="0" borderId="1" xfId="0" applyNumberFormat="1" applyFont="1" applyFill="1" applyBorder="1" applyAlignment="1">
      <x:alignment horizontal="center"/>
    </x:xf>
    <x:xf numFmtId="200" fontId="6" fillId="0" borderId="1" xfId="0" applyNumberFormat="1" applyFont="1" applyFill="1" applyBorder="1" applyAlignment="1">
      <x:alignment horizontal="center"/>
    </x:xf>
    <x:xf numFmtId="202" fontId="6" fillId="0" borderId="1" xfId="0" applyNumberFormat="1" applyFont="1" applyFill="1" applyBorder="1" applyAlignment="1">
      <x:alignment horizontal="center"/>
    </x:xf>
    <x:xf numFmtId="0" fontId="10" fillId="2" borderId="0" xfId="0" applyNumberFormat="1" applyFont="1" applyFill="1" applyBorder="1"/>
    <x:xf numFmtId="0" fontId="10" fillId="2" borderId="0" xfId="0" applyNumberFormat="1" applyFont="1" applyFill="1" applyBorder="1" applyAlignment="1">
      <x:alignment horizontal="center"/>
    </x:xf>
    <x:xf numFmtId="0" fontId="10" fillId="2" borderId="0" xfId="0" applyNumberFormat="1" applyFont="1" applyFill="1" applyBorder="1" applyAlignment="1">
      <x:alignment horizontal="center" vertical="center"/>
    </x:xf>
    <x:xf numFmtId="0" fontId="10" fillId="2" borderId="1" xfId="0" applyNumberFormat="1" applyFont="1" applyFill="1" applyBorder="1"/>
    <x:xf numFmtId="0" fontId="10" fillId="2" borderId="1" xfId="0" applyNumberFormat="1" applyFont="1" applyFill="1" applyBorder="1" applyAlignment="1">
      <x:alignment horizontal="center"/>
    </x:xf>
    <x:xf numFmtId="0" fontId="10" fillId="2" borderId="1" xfId="0" applyNumberFormat="1" applyFont="1" applyFill="1" applyBorder="1" applyAlignment="1">
      <x:alignment horizontal="center" vertical="center"/>
    </x:xf>
    <x:xf numFmtId="200" fontId="10" fillId="2" borderId="0" xfId="0" applyNumberFormat="1" applyFont="1" applyFill="1" applyBorder="1" applyAlignment="1">
      <x:alignment horizontal="center" vertical="center"/>
    </x:xf>
    <x:xf numFmtId="200" fontId="10" fillId="2" borderId="1" xfId="0" applyNumberFormat="1" applyFont="1" applyFill="1" applyBorder="1" applyAlignment="1">
      <x:alignment horizontal="center" vertic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0" fillId="0" borderId="0" xfId="0" applyNumberFormat="1" applyFont="1" applyFill="1" applyBorder="1" applyAlignment="1">
      <x:alignment horizontal="left"/>
    </x:xf>
    <x:xf numFmtId="0" fontId="0" fillId="0" borderId="1" xfId="0" applyNumberFormat="1" applyFont="1" applyFill="1" applyBorder="1" applyAlignment="1">
      <x:alignment horizontal="left"/>
    </x:xf>
    <x:xf numFmtId="0" fontId="0" fillId="13" borderId="0" xfId="0" applyNumberFormat="1" applyFont="1" applyFill="1" applyBorder="1"/>
    <x:xf numFmtId="0" fontId="11" fillId="13" borderId="0" xfId="0" applyNumberFormat="1" applyFont="1" applyFill="1" applyBorder="1"/>
    <x:xf numFmtId="0" fontId="11" fillId="13" borderId="0" xfId="0" applyNumberFormat="1" applyFont="1" applyFill="1" applyBorder="1" applyAlignment="1">
      <x:alignment wrapText="1"/>
    </x:xf>
    <x:xf numFmtId="0" fontId="11" fillId="13" borderId="0" xfId="0" applyNumberFormat="1" applyFont="1" applyFill="1" applyBorder="1" applyAlignment="1">
      <x:alignment horizontal="left" wrapText="1"/>
    </x:xf>
    <x:xf numFmtId="0" fontId="11" fillId="13" borderId="0" xfId="0" applyNumberFormat="1" applyFont="1" applyFill="1" applyBorder="1" applyAlignment="1">
      <x:alignment horizontal="left" vertical="top" wrapText="1"/>
    </x:xf>
    <x:xf numFmtId="0" fontId="0" fillId="13" borderId="1" xfId="0" applyNumberFormat="1" applyFont="1" applyFill="1" applyBorder="1"/>
    <x:xf numFmtId="0" fontId="11" fillId="13" borderId="1" xfId="0" applyNumberFormat="1" applyFont="1" applyFill="1" applyBorder="1"/>
    <x:xf numFmtId="0" fontId="11" fillId="13" borderId="1" xfId="0" applyNumberFormat="1" applyFont="1" applyFill="1" applyBorder="1" applyAlignment="1">
      <x:alignment wrapText="1"/>
    </x:xf>
    <x:xf numFmtId="0" fontId="11" fillId="13" borderId="1" xfId="0" applyNumberFormat="1" applyFont="1" applyFill="1" applyBorder="1" applyAlignment="1">
      <x:alignment horizontal="left" wrapText="1"/>
    </x:xf>
    <x:xf numFmtId="0" fontId="11" fillId="13" borderId="1" xfId="0" applyNumberFormat="1" applyFont="1" applyFill="1" applyBorder="1" applyAlignment="1">
      <x:alignment horizontal="left" vertical="top" wrapText="1"/>
    </x:xf>
    <x:xf numFmtId="200" fontId="12" fillId="2" borderId="0" xfId="0" applyNumberFormat="1" applyFont="1" applyFill="1" applyBorder="1" applyAlignment="1">
      <x:alignment horizontal="center" vertical="center"/>
    </x:xf>
    <x:xf numFmtId="0" fontId="12" fillId="2" borderId="0" xfId="0" applyNumberFormat="1" applyFont="1" applyFill="1" applyBorder="1" applyAlignment="1">
      <x:alignment horizontal="center" vertical="center"/>
    </x:xf>
    <x:xf numFmtId="0" fontId="6" fillId="0" borderId="0" xfId="0" applyNumberFormat="1" applyFont="1" applyFill="1" applyBorder="1" applyAlignment="1">
      <x:alignment horizontal="left"/>
    </x:xf>
    <x:xf numFmtId="0" fontId="13" fillId="13" borderId="0" xfId="0" applyNumberFormat="1" applyFont="1" applyFill="1" applyBorder="1" applyAlignment="1">
      <x:alignment horizontal="left" vertical="top" wrapText="1"/>
    </x:xf>
    <x:xf numFmtId="200" fontId="12" fillId="2" borderId="1" xfId="0" applyNumberFormat="1" applyFont="1" applyFill="1" applyBorder="1" applyAlignment="1">
      <x:alignment horizontal="center" vertical="center"/>
    </x:xf>
    <x:xf numFmtId="0" fontId="12" fillId="2" borderId="1" xfId="0" applyNumberFormat="1" applyFont="1" applyFill="1" applyBorder="1" applyAlignment="1">
      <x:alignment horizontal="center" vertical="center"/>
    </x:xf>
    <x:xf numFmtId="0" fontId="6" fillId="0" borderId="1" xfId="0" applyNumberFormat="1" applyFont="1" applyFill="1" applyBorder="1" applyAlignment="1">
      <x:alignment horizontal="left"/>
    </x:xf>
    <x:xf numFmtId="0" fontId="13" fillId="13" borderId="1" xfId="0" applyNumberFormat="1" applyFont="1" applyFill="1" applyBorder="1" applyAlignment="1">
      <x:alignment horizontal="left" vertical="top" wrapText="1"/>
    </x:xf>
    <x:xf numFmtId="0" fontId="8" fillId="2" borderId="0" xfId="0" applyNumberFormat="1" applyFont="1" applyFill="1" applyBorder="1" applyAlignment="1">
      <x:alignment vertical="center"/>
    </x:xf>
    <x:xf numFmtId="0" fontId="7" fillId="2" borderId="0" xfId="0" applyNumberFormat="1" applyFont="1" applyFill="1" applyBorder="1" applyAlignment="1">
      <x:alignment vertical="center"/>
    </x:xf>
    <x:xf numFmtId="0" fontId="8" fillId="2" borderId="1" xfId="0" applyNumberFormat="1" applyFont="1" applyFill="1" applyBorder="1" applyAlignment="1">
      <x:alignment vertical="center"/>
    </x:xf>
    <x:xf numFmtId="0" fontId="7" fillId="2" borderId="1" xfId="0" applyNumberFormat="1" applyFont="1" applyFill="1" applyBorder="1" applyAlignment="1">
      <x:alignment vertical="center"/>
    </x:xf>
    <x:xf numFmtId="0" fontId="14" fillId="2" borderId="0" xfId="0" applyNumberFormat="1" applyFont="1" applyFill="1" applyBorder="1" applyAlignment="1">
      <x:alignment horizontal="left" vertical="center"/>
    </x:xf>
    <x:xf numFmtId="0" fontId="14" fillId="2" borderId="1" xfId="0" applyNumberFormat="1" applyFont="1" applyFill="1" applyBorder="1" applyAlignment="1">
      <x:alignment horizontal="left" vertical="center"/>
    </x:xf>
    <x:xf numFmtId="0" fontId="8" fillId="0" borderId="0" xfId="0" applyNumberFormat="1" applyFont="1" applyFill="1" applyBorder="1"/>
    <x:xf numFmtId="0" fontId="8" fillId="0" borderId="1" xfId="0" applyNumberFormat="1" applyFont="1" applyFill="1" applyBorder="1"/>
    <x:xf numFmtId="202" fontId="8" fillId="0" borderId="0" xfId="0" applyNumberFormat="1" applyFont="1" applyFill="1" applyBorder="1" applyAlignment="1">
      <x:alignment vertical="center"/>
    </x:xf>
    <x:xf numFmtId="202" fontId="8" fillId="0" borderId="1" xfId="0" applyNumberFormat="1" applyFont="1" applyFill="1" applyBorder="1" applyAlignment="1">
      <x:alignment vertical="center"/>
    </x:xf>
  </x:cellXfs>
  <x:cellStyles count="1">
    <x:cellStyle name="Normal" xfId="0"/>
  </x:cellStyles>
  <x:dxfs count="204">
    <x:dxf>
      <x:fill>
        <x:patternFill patternType="solid">
          <x:bgColor rgb="D9EAF7"/>
        </x:patternFill>
      </x:fill>
    </x:dxf>
    <x:dxf>
      <x:fill>
        <x:patternFill patternType="solid">
          <x:bgColor rgb="BFD8EA"/>
        </x:patternFill>
      </x:fill>
    </x:dxf>
    <x:dxf>
      <x:fill>
        <x:patternFill patternType="solid">
          <x:bgColor rgb="D8E2E8"/>
        </x:patternFill>
      </x:fill>
    </x:dxf>
    <x:dxf>
      <x:fill>
        <x:patternFill patternType="solid">
          <x:bgColor rgb="A8C4D6"/>
        </x:patternFill>
      </x:fill>
    </x:dxf>
    <x:dxf>
      <x:fill>
        <x:patternFill patternType="solid">
          <x:bgColor rgb="DFF2DF"/>
        </x:patternFill>
      </x:fill>
    </x:dxf>
    <x:dxf>
      <x:fill>
        <x:patternFill patternType="solid">
          <x:bgColor rgb="CDECCF"/>
        </x:patternFill>
      </x:fill>
    </x:dxf>
    <x:dxf>
      <x:fill>
        <x:patternFill patternType="solid">
          <x:bgColor rgb="F8C9C9"/>
        </x:patternFill>
      </x:fill>
    </x:dxf>
    <x:dxf>
      <x:fill>
        <x:patternFill patternType="solid">
          <x:bgColor rgb="F7D1B8"/>
        </x:patternFill>
      </x:fill>
    </x:dxf>
    <x:dxf>
      <x:font>
        <x:color rgb="9CA3AF"/>
      </x:font>
      <x:fill>
        <x:patternFill patternType="solid">
          <x:bgColor rgb="F3F4F6"/>
        </x:patternFill>
      </x:fill>
    </x:dxf>
    <x:dxf>
      <x:fill>
        <x:patternFill patternType="solid">
          <x:bgColor rgb="E8F1F3"/>
        </x:patternFill>
      </x:fill>
    </x:dxf>
    <x:dxf>
      <x:font>
        <x:b/>
        <x:color rgb="991B1B"/>
      </x:font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ill>
        <x:patternFill patternType="solid">
          <x:bgColor rgb="FCE8E8"/>
        </x:patternFill>
      </x:fill>
    </x:dxf>
    <x:dxf>
      <x:fill>
        <x:patternFill patternType="solid">
          <x:bgColor rgb="D9EAF7"/>
        </x:patternFill>
      </x:fill>
    </x:dxf>
    <x:dxf>
      <x:fill>
        <x:patternFill patternType="solid">
          <x:bgColor rgb="BFD8EA"/>
        </x:patternFill>
      </x:fill>
    </x:dxf>
    <x:dxf>
      <x:fill>
        <x:patternFill patternType="solid">
          <x:bgColor rgb="D8E2E8"/>
        </x:patternFill>
      </x:fill>
    </x:dxf>
    <x:dxf>
      <x:fill>
        <x:patternFill patternType="solid">
          <x:bgColor rgb="A8C4D6"/>
        </x:patternFill>
      </x:fill>
    </x:dxf>
    <x:dxf>
      <x:fill>
        <x:patternFill patternType="solid">
          <x:bgColor rgb="DFF2DF"/>
        </x:patternFill>
      </x:fill>
    </x:dxf>
    <x:dxf>
      <x:fill>
        <x:patternFill patternType="solid">
          <x:bgColor rgb="CDECCF"/>
        </x:patternFill>
      </x:fill>
    </x:dxf>
    <x:dxf>
      <x:fill>
        <x:patternFill patternType="solid">
          <x:bgColor rgb="F8C9C9"/>
        </x:patternFill>
      </x:fill>
    </x:dxf>
    <x:dxf>
      <x:fill>
        <x:patternFill patternType="solid">
          <x:bgColor rgb="F7D1B8"/>
        </x:patternFill>
      </x:fill>
    </x:dxf>
    <x:dxf>
      <x:font>
        <x:color rgb="9CA3AF"/>
      </x:font>
      <x:fill>
        <x:patternFill patternType="solid">
          <x:bgColor rgb="F3F4F6"/>
        </x:patternFill>
      </x:fill>
    </x:dxf>
    <x:dxf>
      <x:fill>
        <x:patternFill patternType="solid">
          <x:bgColor rgb="E8F1F3"/>
        </x:patternFill>
      </x:fill>
    </x:dxf>
    <x:dxf>
      <x:font>
        <x:b/>
        <x:color rgb="991B1B"/>
      </x:font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ill>
        <x:patternFill patternType="solid">
          <x:bgColor rgb="FCE8E8"/>
        </x:patternFill>
      </x:fill>
    </x:dxf>
    <x:dxf>
      <x:fill>
        <x:patternFill patternType="solid">
          <x:bgColor rgb="D9EAF7"/>
        </x:patternFill>
      </x:fill>
    </x:dxf>
    <x:dxf>
      <x:fill>
        <x:patternFill patternType="solid">
          <x:bgColor rgb="BFD8EA"/>
        </x:patternFill>
      </x:fill>
    </x:dxf>
    <x:dxf>
      <x:fill>
        <x:patternFill patternType="solid">
          <x:bgColor rgb="D8E2E8"/>
        </x:patternFill>
      </x:fill>
    </x:dxf>
    <x:dxf>
      <x:fill>
        <x:patternFill patternType="solid">
          <x:bgColor rgb="A8C4D6"/>
        </x:patternFill>
      </x:fill>
    </x:dxf>
    <x:dxf>
      <x:fill>
        <x:patternFill patternType="solid">
          <x:bgColor rgb="DFF2DF"/>
        </x:patternFill>
      </x:fill>
    </x:dxf>
    <x:dxf>
      <x:fill>
        <x:patternFill patternType="solid">
          <x:bgColor rgb="CDECCF"/>
        </x:patternFill>
      </x:fill>
    </x:dxf>
    <x:dxf>
      <x:fill>
        <x:patternFill patternType="solid">
          <x:bgColor rgb="F8C9C9"/>
        </x:patternFill>
      </x:fill>
    </x:dxf>
    <x:dxf>
      <x:fill>
        <x:patternFill patternType="solid">
          <x:bgColor rgb="F7D1B8"/>
        </x:patternFill>
      </x:fill>
    </x:dxf>
    <x:dxf>
      <x:font>
        <x:color rgb="9CA3AF"/>
      </x:font>
      <x:fill>
        <x:patternFill patternType="solid">
          <x:bgColor rgb="F3F4F6"/>
        </x:patternFill>
      </x:fill>
    </x:dxf>
    <x:dxf>
      <x:fill>
        <x:patternFill patternType="solid">
          <x:bgColor rgb="E8F1F3"/>
        </x:patternFill>
      </x:fill>
    </x:dxf>
    <x:dxf>
      <x:font>
        <x:b/>
        <x:color rgb="991B1B"/>
      </x:font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ill>
        <x:patternFill patternType="solid">
          <x:bgColor rgb="FCE8E8"/>
        </x:patternFill>
      </x:fill>
    </x:dxf>
    <x:dxf>
      <x:fill>
        <x:patternFill patternType="solid">
          <x:bgColor rgb="D9EAF7"/>
        </x:patternFill>
      </x:fill>
    </x:dxf>
    <x:dxf>
      <x:fill>
        <x:patternFill patternType="solid">
          <x:bgColor rgb="BFD8EA"/>
        </x:patternFill>
      </x:fill>
    </x:dxf>
    <x:dxf>
      <x:fill>
        <x:patternFill patternType="solid">
          <x:bgColor rgb="D8E2E8"/>
        </x:patternFill>
      </x:fill>
    </x:dxf>
    <x:dxf>
      <x:fill>
        <x:patternFill patternType="solid">
          <x:bgColor rgb="A8C4D6"/>
        </x:patternFill>
      </x:fill>
    </x:dxf>
    <x:dxf>
      <x:fill>
        <x:patternFill patternType="solid">
          <x:bgColor rgb="DFF2DF"/>
        </x:patternFill>
      </x:fill>
    </x:dxf>
    <x:dxf>
      <x:fill>
        <x:patternFill patternType="solid">
          <x:bgColor rgb="CDECCF"/>
        </x:patternFill>
      </x:fill>
    </x:dxf>
    <x:dxf>
      <x:fill>
        <x:patternFill patternType="solid">
          <x:bgColor rgb="F8C9C9"/>
        </x:patternFill>
      </x:fill>
    </x:dxf>
    <x:dxf>
      <x:fill>
        <x:patternFill patternType="solid">
          <x:bgColor rgb="F7D1B8"/>
        </x:patternFill>
      </x:fill>
    </x:dxf>
    <x:dxf>
      <x:font>
        <x:color rgb="9CA3AF"/>
      </x:font>
      <x:fill>
        <x:patternFill patternType="solid">
          <x:bgColor rgb="F3F4F6"/>
        </x:patternFill>
      </x:fill>
    </x:dxf>
    <x:dxf>
      <x:fill>
        <x:patternFill patternType="solid">
          <x:bgColor rgb="E8F1F3"/>
        </x:patternFill>
      </x:fill>
    </x:dxf>
    <x:dxf>
      <x:font>
        <x:b/>
        <x:color rgb="991B1B"/>
      </x:font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ill>
        <x:patternFill patternType="solid">
          <x:bgColor rgb="FCE8E8"/>
        </x:patternFill>
      </x:fill>
    </x:dxf>
    <x:dxf>
      <x:fill>
        <x:patternFill patternType="solid">
          <x:bgColor rgb="D9EAF7"/>
        </x:patternFill>
      </x:fill>
    </x:dxf>
    <x:dxf>
      <x:fill>
        <x:patternFill patternType="solid">
          <x:bgColor rgb="BFD8EA"/>
        </x:patternFill>
      </x:fill>
    </x:dxf>
    <x:dxf>
      <x:fill>
        <x:patternFill patternType="solid">
          <x:bgColor rgb="D8E2E8"/>
        </x:patternFill>
      </x:fill>
    </x:dxf>
    <x:dxf>
      <x:fill>
        <x:patternFill patternType="solid">
          <x:bgColor rgb="A8C4D6"/>
        </x:patternFill>
      </x:fill>
    </x:dxf>
    <x:dxf>
      <x:fill>
        <x:patternFill patternType="solid">
          <x:bgColor rgb="DFF2DF"/>
        </x:patternFill>
      </x:fill>
    </x:dxf>
    <x:dxf>
      <x:fill>
        <x:patternFill patternType="solid">
          <x:bgColor rgb="CDECCF"/>
        </x:patternFill>
      </x:fill>
    </x:dxf>
    <x:dxf>
      <x:fill>
        <x:patternFill patternType="solid">
          <x:bgColor rgb="F8C9C9"/>
        </x:patternFill>
      </x:fill>
    </x:dxf>
    <x:dxf>
      <x:fill>
        <x:patternFill patternType="solid">
          <x:bgColor rgb="F7D1B8"/>
        </x:patternFill>
      </x:fill>
    </x:dxf>
    <x:dxf>
      <x:font>
        <x:color rgb="9CA3AF"/>
      </x:font>
      <x:fill>
        <x:patternFill patternType="solid">
          <x:bgColor rgb="F3F4F6"/>
        </x:patternFill>
      </x:fill>
    </x:dxf>
    <x:dxf>
      <x:fill>
        <x:patternFill patternType="solid">
          <x:bgColor rgb="E8F1F3"/>
        </x:patternFill>
      </x:fill>
    </x:dxf>
    <x:dxf>
      <x:font>
        <x:b/>
        <x:color rgb="991B1B"/>
      </x:font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ill>
        <x:patternFill patternType="solid">
          <x:bgColor rgb="FCE8E8"/>
        </x:patternFill>
      </x:fill>
    </x:dxf>
    <x:dxf>
      <x:fill>
        <x:patternFill patternType="solid">
          <x:bgColor rgb="D9EAF7"/>
        </x:patternFill>
      </x:fill>
    </x:dxf>
    <x:dxf>
      <x:fill>
        <x:patternFill patternType="solid">
          <x:bgColor rgb="BFD8EA"/>
        </x:patternFill>
      </x:fill>
    </x:dxf>
    <x:dxf>
      <x:fill>
        <x:patternFill patternType="solid">
          <x:bgColor rgb="D8E2E8"/>
        </x:patternFill>
      </x:fill>
    </x:dxf>
    <x:dxf>
      <x:fill>
        <x:patternFill patternType="solid">
          <x:bgColor rgb="A8C4D6"/>
        </x:patternFill>
      </x:fill>
    </x:dxf>
    <x:dxf>
      <x:fill>
        <x:patternFill patternType="solid">
          <x:bgColor rgb="DFF2DF"/>
        </x:patternFill>
      </x:fill>
    </x:dxf>
    <x:dxf>
      <x:fill>
        <x:patternFill patternType="solid">
          <x:bgColor rgb="CDECCF"/>
        </x:patternFill>
      </x:fill>
    </x:dxf>
    <x:dxf>
      <x:fill>
        <x:patternFill patternType="solid">
          <x:bgColor rgb="F8C9C9"/>
        </x:patternFill>
      </x:fill>
    </x:dxf>
    <x:dxf>
      <x:fill>
        <x:patternFill patternType="solid">
          <x:bgColor rgb="F7D1B8"/>
        </x:patternFill>
      </x:fill>
    </x:dxf>
    <x:dxf>
      <x:font>
        <x:color rgb="9CA3AF"/>
      </x:font>
      <x:fill>
        <x:patternFill patternType="solid">
          <x:bgColor rgb="F3F4F6"/>
        </x:patternFill>
      </x:fill>
    </x:dxf>
    <x:dxf>
      <x:fill>
        <x:patternFill patternType="solid">
          <x:bgColor rgb="E8F1F3"/>
        </x:patternFill>
      </x:fill>
    </x:dxf>
    <x:dxf>
      <x:font>
        <x:b/>
        <x:color rgb="991B1B"/>
      </x:font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ill>
        <x:patternFill patternType="solid">
          <x:bgColor rgb="FCE8E8"/>
        </x:patternFill>
      </x:fill>
    </x:dxf>
    <x:dxf>
      <x:fill>
        <x:patternFill patternType="solid">
          <x:bgColor rgb="D9EAF7"/>
        </x:patternFill>
      </x:fill>
    </x:dxf>
    <x:dxf>
      <x:fill>
        <x:patternFill patternType="solid">
          <x:bgColor rgb="BFD8EA"/>
        </x:patternFill>
      </x:fill>
    </x:dxf>
    <x:dxf>
      <x:fill>
        <x:patternFill patternType="solid">
          <x:bgColor rgb="D8E2E8"/>
        </x:patternFill>
      </x:fill>
    </x:dxf>
    <x:dxf>
      <x:fill>
        <x:patternFill patternType="solid">
          <x:bgColor rgb="A8C4D6"/>
        </x:patternFill>
      </x:fill>
    </x:dxf>
    <x:dxf>
      <x:fill>
        <x:patternFill patternType="solid">
          <x:bgColor rgb="DFF2DF"/>
        </x:patternFill>
      </x:fill>
    </x:dxf>
    <x:dxf>
      <x:fill>
        <x:patternFill patternType="solid">
          <x:bgColor rgb="CDECCF"/>
        </x:patternFill>
      </x:fill>
    </x:dxf>
    <x:dxf>
      <x:fill>
        <x:patternFill patternType="solid">
          <x:bgColor rgb="F8C9C9"/>
        </x:patternFill>
      </x:fill>
    </x:dxf>
    <x:dxf>
      <x:fill>
        <x:patternFill patternType="solid">
          <x:bgColor rgb="F7D1B8"/>
        </x:patternFill>
      </x:fill>
    </x:dxf>
    <x:dxf>
      <x:font>
        <x:color rgb="9CA3AF"/>
      </x:font>
      <x:fill>
        <x:patternFill patternType="solid">
          <x:bgColor rgb="F3F4F6"/>
        </x:patternFill>
      </x:fill>
    </x:dxf>
    <x:dxf>
      <x:fill>
        <x:patternFill patternType="solid">
          <x:bgColor rgb="E8F1F3"/>
        </x:patternFill>
      </x:fill>
    </x:dxf>
    <x:dxf>
      <x:font>
        <x:b/>
        <x:color rgb="991B1B"/>
      </x:font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ill>
        <x:patternFill patternType="solid">
          <x:bgColor rgb="FCE8E8"/>
        </x:patternFill>
      </x:fill>
    </x:dxf>
    <x:dxf>
      <x:fill>
        <x:patternFill patternType="solid">
          <x:bgColor rgb="D9EAF7"/>
        </x:patternFill>
      </x:fill>
    </x:dxf>
    <x:dxf>
      <x:fill>
        <x:patternFill patternType="solid">
          <x:bgColor rgb="BFD8EA"/>
        </x:patternFill>
      </x:fill>
    </x:dxf>
    <x:dxf>
      <x:fill>
        <x:patternFill patternType="solid">
          <x:bgColor rgb="D8E2E8"/>
        </x:patternFill>
      </x:fill>
    </x:dxf>
    <x:dxf>
      <x:fill>
        <x:patternFill patternType="solid">
          <x:bgColor rgb="A8C4D6"/>
        </x:patternFill>
      </x:fill>
    </x:dxf>
    <x:dxf>
      <x:fill>
        <x:patternFill patternType="solid">
          <x:bgColor rgb="DFF2DF"/>
        </x:patternFill>
      </x:fill>
    </x:dxf>
    <x:dxf>
      <x:fill>
        <x:patternFill patternType="solid">
          <x:bgColor rgb="CDECCF"/>
        </x:patternFill>
      </x:fill>
    </x:dxf>
    <x:dxf>
      <x:fill>
        <x:patternFill patternType="solid">
          <x:bgColor rgb="F8C9C9"/>
        </x:patternFill>
      </x:fill>
    </x:dxf>
    <x:dxf>
      <x:fill>
        <x:patternFill patternType="solid">
          <x:bgColor rgb="F7D1B8"/>
        </x:patternFill>
      </x:fill>
    </x:dxf>
    <x:dxf>
      <x:font>
        <x:color rgb="9CA3AF"/>
      </x:font>
      <x:fill>
        <x:patternFill patternType="solid">
          <x:bgColor rgb="F3F4F6"/>
        </x:patternFill>
      </x:fill>
    </x:dxf>
    <x:dxf>
      <x:fill>
        <x:patternFill patternType="solid">
          <x:bgColor rgb="E8F1F3"/>
        </x:patternFill>
      </x:fill>
    </x:dxf>
    <x:dxf>
      <x:font>
        <x:b/>
        <x:color rgb="991B1B"/>
      </x:font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ill>
        <x:patternFill patternType="solid">
          <x:bgColor rgb="FCE8E8"/>
        </x:patternFill>
      </x:fill>
    </x:dxf>
    <x:dxf>
      <x:fill>
        <x:patternFill patternType="solid">
          <x:bgColor rgb="D9EAF7"/>
        </x:patternFill>
      </x:fill>
    </x:dxf>
    <x:dxf>
      <x:fill>
        <x:patternFill patternType="solid">
          <x:bgColor rgb="BFD8EA"/>
        </x:patternFill>
      </x:fill>
    </x:dxf>
    <x:dxf>
      <x:fill>
        <x:patternFill patternType="solid">
          <x:bgColor rgb="D8E2E8"/>
        </x:patternFill>
      </x:fill>
    </x:dxf>
    <x:dxf>
      <x:fill>
        <x:patternFill patternType="solid">
          <x:bgColor rgb="A8C4D6"/>
        </x:patternFill>
      </x:fill>
    </x:dxf>
    <x:dxf>
      <x:fill>
        <x:patternFill patternType="solid">
          <x:bgColor rgb="DFF2DF"/>
        </x:patternFill>
      </x:fill>
    </x:dxf>
    <x:dxf>
      <x:fill>
        <x:patternFill patternType="solid">
          <x:bgColor rgb="CDECCF"/>
        </x:patternFill>
      </x:fill>
    </x:dxf>
    <x:dxf>
      <x:fill>
        <x:patternFill patternType="solid">
          <x:bgColor rgb="F8C9C9"/>
        </x:patternFill>
      </x:fill>
    </x:dxf>
    <x:dxf>
      <x:fill>
        <x:patternFill patternType="solid">
          <x:bgColor rgb="F7D1B8"/>
        </x:patternFill>
      </x:fill>
    </x:dxf>
    <x:dxf>
      <x:font>
        <x:color rgb="9CA3AF"/>
      </x:font>
      <x:fill>
        <x:patternFill patternType="solid">
          <x:bgColor rgb="F3F4F6"/>
        </x:patternFill>
      </x:fill>
    </x:dxf>
    <x:dxf>
      <x:fill>
        <x:patternFill patternType="solid">
          <x:bgColor rgb="E8F1F3"/>
        </x:patternFill>
      </x:fill>
    </x:dxf>
    <x:dxf>
      <x:font>
        <x:b/>
        <x:color rgb="991B1B"/>
      </x:font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ill>
        <x:patternFill patternType="solid">
          <x:bgColor rgb="FCE8E8"/>
        </x:patternFill>
      </x:fill>
    </x:dxf>
    <x:dxf>
      <x:fill>
        <x:patternFill patternType="solid">
          <x:bgColor rgb="D9EAF7"/>
        </x:patternFill>
      </x:fill>
    </x:dxf>
    <x:dxf>
      <x:fill>
        <x:patternFill patternType="solid">
          <x:bgColor rgb="BFD8EA"/>
        </x:patternFill>
      </x:fill>
    </x:dxf>
    <x:dxf>
      <x:fill>
        <x:patternFill patternType="solid">
          <x:bgColor rgb="D8E2E8"/>
        </x:patternFill>
      </x:fill>
    </x:dxf>
    <x:dxf>
      <x:fill>
        <x:patternFill patternType="solid">
          <x:bgColor rgb="A8C4D6"/>
        </x:patternFill>
      </x:fill>
    </x:dxf>
    <x:dxf>
      <x:fill>
        <x:patternFill patternType="solid">
          <x:bgColor rgb="DFF2DF"/>
        </x:patternFill>
      </x:fill>
    </x:dxf>
    <x:dxf>
      <x:fill>
        <x:patternFill patternType="solid">
          <x:bgColor rgb="CDECCF"/>
        </x:patternFill>
      </x:fill>
    </x:dxf>
    <x:dxf>
      <x:fill>
        <x:patternFill patternType="solid">
          <x:bgColor rgb="F8C9C9"/>
        </x:patternFill>
      </x:fill>
    </x:dxf>
    <x:dxf>
      <x:fill>
        <x:patternFill patternType="solid">
          <x:bgColor rgb="F7D1B8"/>
        </x:patternFill>
      </x:fill>
    </x:dxf>
    <x:dxf>
      <x:font>
        <x:color rgb="9CA3AF"/>
      </x:font>
      <x:fill>
        <x:patternFill patternType="solid">
          <x:bgColor rgb="F3F4F6"/>
        </x:patternFill>
      </x:fill>
    </x:dxf>
    <x:dxf>
      <x:fill>
        <x:patternFill patternType="solid">
          <x:bgColor rgb="E8F1F3"/>
        </x:patternFill>
      </x:fill>
    </x:dxf>
    <x:dxf>
      <x:font>
        <x:b/>
        <x:color rgb="991B1B"/>
      </x:font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ill>
        <x:patternFill patternType="solid">
          <x:bgColor rgb="FCE8E8"/>
        </x:patternFill>
      </x:fill>
    </x:dxf>
    <x:dxf>
      <x:fill>
        <x:patternFill patternType="solid">
          <x:bgColor rgb="D9EAF7"/>
        </x:patternFill>
      </x:fill>
    </x:dxf>
    <x:dxf>
      <x:fill>
        <x:patternFill patternType="solid">
          <x:bgColor rgb="BFD8EA"/>
        </x:patternFill>
      </x:fill>
    </x:dxf>
    <x:dxf>
      <x:fill>
        <x:patternFill patternType="solid">
          <x:bgColor rgb="D8E2E8"/>
        </x:patternFill>
      </x:fill>
    </x:dxf>
    <x:dxf>
      <x:fill>
        <x:patternFill patternType="solid">
          <x:bgColor rgb="A8C4D6"/>
        </x:patternFill>
      </x:fill>
    </x:dxf>
    <x:dxf>
      <x:fill>
        <x:patternFill patternType="solid">
          <x:bgColor rgb="DFF2DF"/>
        </x:patternFill>
      </x:fill>
    </x:dxf>
    <x:dxf>
      <x:fill>
        <x:patternFill patternType="solid">
          <x:bgColor rgb="CDECCF"/>
        </x:patternFill>
      </x:fill>
    </x:dxf>
    <x:dxf>
      <x:fill>
        <x:patternFill patternType="solid">
          <x:bgColor rgb="F8C9C9"/>
        </x:patternFill>
      </x:fill>
    </x:dxf>
    <x:dxf>
      <x:fill>
        <x:patternFill patternType="solid">
          <x:bgColor rgb="F7D1B8"/>
        </x:patternFill>
      </x:fill>
    </x:dxf>
    <x:dxf>
      <x:font>
        <x:color rgb="9CA3AF"/>
      </x:font>
      <x:fill>
        <x:patternFill patternType="solid">
          <x:bgColor rgb="F3F4F6"/>
        </x:patternFill>
      </x:fill>
    </x:dxf>
    <x:dxf>
      <x:fill>
        <x:patternFill patternType="solid">
          <x:bgColor rgb="E8F1F3"/>
        </x:patternFill>
      </x:fill>
    </x:dxf>
    <x:dxf>
      <x:font>
        <x:b/>
        <x:color rgb="991B1B"/>
      </x:font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ill>
        <x:patternFill patternType="solid">
          <x:bgColor rgb="FCE8E8"/>
        </x:patternFill>
      </x:fill>
    </x:dxf>
    <x:dxf>
      <x:fill>
        <x:patternFill patternType="solid">
          <x:bgColor rgb="D9EAF7"/>
        </x:patternFill>
      </x:fill>
    </x:dxf>
    <x:dxf>
      <x:fill>
        <x:patternFill patternType="solid">
          <x:bgColor rgb="BFD8EA"/>
        </x:patternFill>
      </x:fill>
    </x:dxf>
    <x:dxf>
      <x:fill>
        <x:patternFill patternType="solid">
          <x:bgColor rgb="D8E2E8"/>
        </x:patternFill>
      </x:fill>
    </x:dxf>
    <x:dxf>
      <x:fill>
        <x:patternFill patternType="solid">
          <x:bgColor rgb="A8C4D6"/>
        </x:patternFill>
      </x:fill>
    </x:dxf>
    <x:dxf>
      <x:fill>
        <x:patternFill patternType="solid">
          <x:bgColor rgb="DFF2DF"/>
        </x:patternFill>
      </x:fill>
    </x:dxf>
    <x:dxf>
      <x:fill>
        <x:patternFill patternType="solid">
          <x:bgColor rgb="CDECCF"/>
        </x:patternFill>
      </x:fill>
    </x:dxf>
    <x:dxf>
      <x:fill>
        <x:patternFill patternType="solid">
          <x:bgColor rgb="F8C9C9"/>
        </x:patternFill>
      </x:fill>
    </x:dxf>
    <x:dxf>
      <x:fill>
        <x:patternFill patternType="solid">
          <x:bgColor rgb="F7D1B8"/>
        </x:patternFill>
      </x:fill>
    </x:dxf>
    <x:dxf>
      <x:font>
        <x:color rgb="9CA3AF"/>
      </x:font>
      <x:fill>
        <x:patternFill patternType="solid">
          <x:bgColor rgb="F3F4F6"/>
        </x:patternFill>
      </x:fill>
    </x:dxf>
    <x:dxf>
      <x:fill>
        <x:patternFill patternType="solid">
          <x:bgColor rgb="E8F1F3"/>
        </x:patternFill>
      </x:fill>
    </x:dxf>
    <x:dxf>
      <x:font>
        <x:b/>
        <x:color rgb="991B1B"/>
      </x:font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ont>
        <x:b/>
        <x:color rgb="991B1B"/>
      </x:font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ont>
        <x:b/>
        <x:color rgb="991B1B"/>
      </x:font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ont>
        <x:b/>
        <x:color rgb="991B1B"/>
      </x:font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ont>
        <x:b/>
        <x:color rgb="991B1B"/>
      </x:font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ont>
        <x:b/>
        <x:color rgb="991B1B"/>
      </x:font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ont>
        <x:b/>
        <x:color rgb="991B1B"/>
      </x:font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ont>
        <x:b/>
        <x:color rgb="991B1B"/>
      </x:font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ont>
        <x:b/>
        <x:color rgb="991B1B"/>
      </x:font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ont>
        <x:b/>
        <x:color rgb="991B1B"/>
      </x:font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ont>
        <x:b/>
        <x:color rgb="991B1B"/>
      </x:font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ont>
        <x:b/>
        <x:color rgb="991B1B"/>
      </x:font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ont>
        <x:b/>
        <x:color rgb="991B1B"/>
      </x:font>
      <x:fill>
        <x:patternFill patternType="solid">
          <x:bgColor rgb="FCE8E8"/>
        </x:patternFill>
      </x:fill>
    </x:dxf>
    <x:dxf>
      <x:fill>
        <x:patternFill patternType="solid">
          <x:bgColor rgb="E8F1F3"/>
        </x:patternFill>
      </x:fill>
    </x:dxf>
    <x:dxf>
      <x:fill>
        <x:patternFill patternType="solid">
          <x:bgColor rgb="FCE8E8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552422098ce43f0" /><Relationship Type="http://schemas.openxmlformats.org/officeDocument/2006/relationships/theme" Target="/xl/theme/theme1.xml" Id="Ra3d9f3923dd5473a" /><Relationship Type="http://schemas.openxmlformats.org/officeDocument/2006/relationships/sharedStrings" Target="/xl/sharedStrings.xml" Id="R5c6e381aa4af4d92" /><Relationship Type="http://schemas.openxmlformats.org/officeDocument/2006/relationships/worksheet" Target="/xl/worksheets/sheet1.xml" Id="Ra4d3a537f06c4c7c" /><Relationship Type="http://schemas.openxmlformats.org/officeDocument/2006/relationships/worksheet" Target="/xl/worksheets/sheet2.xml" Id="R0416d66d9bb945b0" /><Relationship Type="http://schemas.openxmlformats.org/officeDocument/2006/relationships/worksheet" Target="/xl/worksheets/sheet3.xml" Id="R89536236201244ed" /><Relationship Type="http://schemas.openxmlformats.org/officeDocument/2006/relationships/worksheet" Target="/xl/worksheets/sheet4.xml" Id="Raac8372385d14e04" /><Relationship Type="http://schemas.openxmlformats.org/officeDocument/2006/relationships/worksheet" Target="/xl/worksheets/sheet5.xml" Id="R72fe696a88ce4e90" /><Relationship Type="http://schemas.openxmlformats.org/officeDocument/2006/relationships/worksheet" Target="/xl/worksheets/sheet6.xml" Id="Rab9b821578f14436" /><Relationship Type="http://schemas.openxmlformats.org/officeDocument/2006/relationships/worksheet" Target="/xl/worksheets/sheet7.xml" Id="R4a31c835156f49a7" /><Relationship Type="http://schemas.openxmlformats.org/officeDocument/2006/relationships/worksheet" Target="/xl/worksheets/sheet8.xml" Id="Rb6b26a8128d24c6b" /><Relationship Type="http://schemas.openxmlformats.org/officeDocument/2006/relationships/worksheet" Target="/xl/worksheets/sheet9.xml" Id="Ra3d3a153e04840a9" /><Relationship Type="http://schemas.openxmlformats.org/officeDocument/2006/relationships/worksheet" Target="/xl/worksheets/sheet10.xml" Id="R6f5f29be53ea44b9" /><Relationship Type="http://schemas.openxmlformats.org/officeDocument/2006/relationships/worksheet" Target="/xl/worksheets/sheet11.xml" Id="Rf982961291ff48f6" /><Relationship Type="http://schemas.openxmlformats.org/officeDocument/2006/relationships/worksheet" Target="/xl/worksheets/sheet12.xml" Id="R181f1144c59c44a9" /><Relationship Type="http://schemas.openxmlformats.org/officeDocument/2006/relationships/worksheet" Target="/xl/worksheets/sheet13.xml" Id="Ra5337a5761664669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20" hidden="0" customWidth="1"/>
    <x:col min="3" max="3" width="6.199999809265137" hidden="0" customWidth="1"/>
    <x:col min="4" max="4" width="6.199999809265137" hidden="0" customWidth="1"/>
    <x:col min="5" max="5" width="6.199999809265137" hidden="0" customWidth="1"/>
    <x:col min="6" max="6" width="6.199999809265137" hidden="0" customWidth="1"/>
    <x:col min="7" max="7" width="6.199999809265137" hidden="0" customWidth="1"/>
    <x:col min="8" max="8" width="6.199999809265137" hidden="0" customWidth="1"/>
    <x:col min="9" max="9" width="6.199999809265137" hidden="0" customWidth="1"/>
    <x:col min="10" max="10" width="6.199999809265137" hidden="0" customWidth="1"/>
    <x:col min="11" max="11" width="6.199999809265137" hidden="0" customWidth="1"/>
    <x:col min="12" max="12" width="6.199999809265137" hidden="0" customWidth="1"/>
    <x:col min="13" max="13" width="6.199999809265137" hidden="0" customWidth="1"/>
    <x:col min="14" max="14" width="6.199999809265137" hidden="0" customWidth="1"/>
    <x:col min="15" max="15" width="6.199999809265137" hidden="0" customWidth="1"/>
    <x:col min="16" max="16" width="6.199999809265137" hidden="0" customWidth="1"/>
    <x:col min="17" max="17" width="6.199999809265137" hidden="0" customWidth="1"/>
    <x:col min="18" max="18" width="6.199999809265137" hidden="0" customWidth="1"/>
    <x:col min="19" max="19" width="6.199999809265137" hidden="0" customWidth="1"/>
    <x:col min="20" max="20" width="6.199999809265137" hidden="0" customWidth="1"/>
    <x:col min="21" max="21" width="6.199999809265137" hidden="0" customWidth="1"/>
    <x:col min="22" max="22" width="6.199999809265137" hidden="0" customWidth="1"/>
    <x:col min="23" max="23" width="6.199999809265137" hidden="0" customWidth="1"/>
    <x:col min="24" max="24" width="6.199999809265137" hidden="0" customWidth="1"/>
    <x:col min="25" max="25" width="6.199999809265137" hidden="0" customWidth="1"/>
    <x:col min="26" max="26" width="6.199999809265137" hidden="0" customWidth="1"/>
    <x:col min="27" max="27" width="6.199999809265137" hidden="0" customWidth="1"/>
    <x:col min="28" max="28" width="6.199999809265137" hidden="0" customWidth="1"/>
    <x:col min="29" max="29" width="6.199999809265137" hidden="0" customWidth="1"/>
    <x:col min="30" max="30" width="6.199999809265137" hidden="0" customWidth="1"/>
    <x:col min="31" max="31" width="6.199999809265137" hidden="0" customWidth="1"/>
    <x:col min="32" max="32" width="6.199999809265137" hidden="0" customWidth="1"/>
    <x:col min="33" max="33" width="6.199999809265137" hidden="0" customWidth="1"/>
    <x:col min="34" max="34" width="12" hidden="0" customWidth="1"/>
    <x:col min="35" max="35" width="12" hidden="0" customWidth="1"/>
    <x:col min="36" max="36" width="12" hidden="0" customWidth="1"/>
    <x:col min="37" max="37" width="12" hidden="0" customWidth="1"/>
    <x:col min="38" max="38" width="12" hidden="0" customWidth="1"/>
    <x:col min="39" max="39" width="12" hidden="0" customWidth="1"/>
  </x:cols>
  <x:sheetData>
    <x:row r="1" ht="32" customHeight="1">
      <x:c r="A1" s="88" t="str">
        <x:v>Arbeitsplan / Dienstplan</x:v>
      </x:c>
      <x:c r="B1" s="88"/>
      <x:c r="C1" s="88"/>
      <x:c r="D1" s="88"/>
      <x:c r="E1" s="88"/>
      <x:c r="F1" s="88"/>
      <x:c r="G1" s="89"/>
      <x:c r="H1" s="89"/>
      <x:c r="I1" s="89"/>
      <x:c r="J1" s="89"/>
      <x:c r="K1" s="89"/>
      <x:c r="L1" s="89"/>
      <x:c r="M1" s="89"/>
      <x:c r="N1" s="89"/>
      <x:c r="O1" s="89"/>
      <x:c r="P1" s="89"/>
      <x:c r="Q1" s="89"/>
      <x:c r="R1" s="89"/>
      <x:c r="S1" s="89"/>
      <x:c r="T1" s="89"/>
      <x:c r="U1" s="89"/>
      <x:c r="V1" s="89"/>
      <x:c r="W1" s="89"/>
      <x:c r="X1" s="89"/>
      <x:c r="Y1" s="89"/>
      <x:c r="Z1" s="89"/>
      <x:c r="AA1" s="89"/>
      <x:c r="AB1" s="89"/>
      <x:c r="AC1" s="89"/>
      <x:c r="AD1" s="89"/>
      <x:c r="AE1" s="89"/>
      <x:c r="AF1" s="89"/>
      <x:c r="AG1" s="89"/>
      <x:c r="AH1" s="89"/>
      <x:c r="AI1" s="89"/>
      <x:c r="AJ1" s="89"/>
      <x:c r="AK1" s="89"/>
      <x:c r="AL1" s="89"/>
      <x:c r="AM1" s="89"/>
    </x:row>
    <x:row r="2">
      <x:c r="A2" s="89"/>
      <x:c r="B2" s="89"/>
      <x:c r="C2" s="89"/>
      <x:c r="D2" s="89"/>
      <x:c r="E2" s="89"/>
      <x:c r="F2" s="89"/>
      <x:c r="G2" s="89"/>
      <x:c r="H2" s="89"/>
      <x:c r="I2" s="89"/>
      <x:c r="J2" s="89"/>
      <x:c r="K2" s="89"/>
      <x:c r="L2" s="89"/>
      <x:c r="M2" s="89"/>
      <x:c r="N2" s="89"/>
      <x:c r="O2" s="89"/>
      <x:c r="P2" s="89"/>
      <x:c r="Q2" s="89"/>
      <x:c r="R2" s="89"/>
      <x:c r="S2" s="89"/>
      <x:c r="T2" s="89"/>
      <x:c r="U2" s="89"/>
      <x:c r="V2" s="89"/>
      <x:c r="W2" s="89"/>
      <x:c r="X2" s="89"/>
      <x:c r="Y2" s="89"/>
      <x:c r="Z2" s="89"/>
      <x:c r="AA2" s="89"/>
      <x:c r="AB2" s="89"/>
      <x:c r="AC2" s="89"/>
      <x:c r="AD2" s="89"/>
      <x:c r="AE2" s="89"/>
      <x:c r="AF2" s="89"/>
      <x:c r="AG2" s="89"/>
      <x:c r="AH2" s="89"/>
      <x:c r="AI2" s="89"/>
      <x:c r="AJ2" s="89"/>
      <x:c r="AK2" s="89"/>
      <x:c r="AL2" s="89"/>
      <x:c r="AM2" s="89"/>
    </x:row>
    <x:row r="3">
      <x:c r="A3" s="90" t="str">
        <x:v>Abteilung:</x:v>
      </x:c>
      <x:c r="B3" s="91" t="str">
        <x:v>Beispiel-Abteilung</x:v>
      </x:c>
      <x:c r="C3" s="91" t="str"/>
      <x:c r="D3" s="90" t="str">
        <x:v>Dienstplaner:</x:v>
      </x:c>
      <x:c r="E3" s="91" t="str"/>
      <x:c r="F3" s="91" t="str">
        <x:v>Max Müller</x:v>
      </x:c>
      <x:c r="G3" s="164" t="str"/>
      <x:c r="H3" s="90" t="str">
        <x:v>Jahr:</x:v>
      </x:c>
      <x:c r="I3" s="91" t="n">
        <x:v>2026</x:v>
      </x:c>
      <x:c r="J3" s="164" t="str"/>
      <x:c r="K3" s="90" t="str">
        <x:v>Monat:</x:v>
      </x:c>
      <x:c r="L3" s="91" t="str">
        <x:v>Januar</x:v>
      </x:c>
      <x:c r="M3" s="91" t="str"/>
      <x:c r="N3" s="91" t="str"/>
      <x:c r="O3" s="89"/>
      <x:c r="P3" s="89"/>
      <x:c r="Q3" s="89"/>
      <x:c r="R3" s="89"/>
      <x:c r="S3" s="89"/>
      <x:c r="T3" s="89"/>
      <x:c r="U3" s="89"/>
      <x:c r="V3" s="89"/>
      <x:c r="W3" s="89"/>
      <x:c r="X3" s="89"/>
      <x:c r="Y3" s="89"/>
      <x:c r="Z3" s="89"/>
      <x:c r="AA3" s="89"/>
      <x:c r="AB3" s="89"/>
      <x:c r="AC3" s="89"/>
      <x:c r="AD3" s="89"/>
      <x:c r="AE3" s="89"/>
      <x:c r="AF3" s="89"/>
      <x:c r="AG3" s="89"/>
      <x:c r="AH3" s="89"/>
      <x:c r="AI3" s="89"/>
      <x:c r="AJ3" s="89"/>
      <x:c r="AK3" s="89"/>
      <x:c r="AL3" s="89"/>
      <x:c r="AM3" s="89"/>
    </x:row>
    <x:row r="4">
      <x:c r="A4" s="90" t="str">
        <x:v>Hinweis:</x:v>
      </x:c>
      <x:c r="B4" s="92" t="str">
        <x:v>Schichtcodes und Zeiten sind frei anpassbar. Die Arbeitsmappe ist nicht geschützt.</x:v>
      </x:c>
      <x:c r="C4" s="92" t="str"/>
      <x:c r="D4" s="92" t="str"/>
      <x:c r="E4" s="92" t="str"/>
      <x:c r="F4" s="92" t="str"/>
      <x:c r="G4" s="92" t="str"/>
      <x:c r="H4" s="92" t="str"/>
      <x:c r="I4" s="92" t="str"/>
      <x:c r="J4" s="92" t="str"/>
      <x:c r="K4" s="92" t="str"/>
      <x:c r="L4" s="92" t="str"/>
      <x:c r="M4" s="92" t="str"/>
      <x:c r="N4" s="92" t="str"/>
      <x:c r="O4" s="89"/>
      <x:c r="P4" s="89"/>
      <x:c r="Q4" s="89"/>
      <x:c r="R4" s="89"/>
      <x:c r="S4" s="89"/>
      <x:c r="T4" s="89"/>
      <x:c r="U4" s="89"/>
      <x:c r="V4" s="89"/>
      <x:c r="W4" s="89"/>
      <x:c r="X4" s="89"/>
      <x:c r="Y4" s="89"/>
      <x:c r="Z4" s="89"/>
      <x:c r="AA4" s="89"/>
      <x:c r="AB4" s="89"/>
      <x:c r="AC4" s="89"/>
      <x:c r="AD4" s="89"/>
      <x:c r="AE4" s="89"/>
      <x:c r="AF4" s="89"/>
      <x:c r="AG4" s="89"/>
      <x:c r="AH4" s="89"/>
      <x:c r="AI4" s="89"/>
      <x:c r="AJ4" s="89"/>
      <x:c r="AK4" s="89"/>
      <x:c r="AL4" s="89"/>
      <x:c r="AM4" s="89"/>
    </x:row>
    <x:row r="5">
      <x:c r="A5" s="89"/>
      <x:c r="B5" s="89"/>
      <x:c r="C5" s="89"/>
      <x:c r="D5" s="89"/>
      <x:c r="E5" s="89"/>
      <x:c r="F5" s="89"/>
      <x:c r="G5" s="89"/>
      <x:c r="H5" s="89"/>
      <x:c r="I5" s="89"/>
      <x:c r="J5" s="89"/>
      <x:c r="K5" s="89"/>
      <x:c r="L5" s="89"/>
      <x:c r="M5" s="89"/>
      <x:c r="N5" s="89"/>
      <x:c r="O5" s="89"/>
      <x:c r="P5" s="89"/>
      <x:c r="Q5" s="89"/>
      <x:c r="R5" s="89"/>
      <x:c r="S5" s="89"/>
      <x:c r="T5" s="89"/>
      <x:c r="U5" s="89"/>
      <x:c r="V5" s="89"/>
      <x:c r="W5" s="89"/>
      <x:c r="X5" s="89"/>
      <x:c r="Y5" s="89"/>
      <x:c r="Z5" s="89"/>
      <x:c r="AA5" s="89"/>
      <x:c r="AB5" s="89"/>
      <x:c r="AC5" s="89"/>
      <x:c r="AD5" s="89"/>
      <x:c r="AE5" s="89"/>
      <x:c r="AF5" s="89"/>
      <x:c r="AG5" s="89"/>
      <x:c r="AH5" s="89"/>
      <x:c r="AI5" s="89"/>
      <x:c r="AJ5" s="89"/>
      <x:c r="AK5" s="89"/>
      <x:c r="AL5" s="89"/>
      <x:c r="AM5" s="89"/>
    </x:row>
    <x:row r="6" ht="24" customHeight="1">
      <x:c r="A6" s="93" t="str">
        <x:v>Schichtcodes und Legende</x:v>
      </x:c>
      <x:c r="B6" s="93"/>
      <x:c r="C6" s="93"/>
      <x:c r="D6" s="93"/>
      <x:c r="E6" s="93"/>
      <x:c r="F6" s="93"/>
      <x:c r="G6" s="93"/>
      <x:c r="H6" s="93"/>
      <x:c r="I6" s="89"/>
      <x:c r="J6" s="89"/>
      <x:c r="K6" s="89"/>
      <x:c r="L6" s="89"/>
      <x:c r="M6" s="89"/>
      <x:c r="N6" s="89"/>
      <x:c r="O6" s="89"/>
      <x:c r="P6" s="89"/>
      <x:c r="Q6" s="89"/>
      <x:c r="R6" s="89"/>
      <x:c r="S6" s="89"/>
      <x:c r="T6" s="89"/>
      <x:c r="U6" s="89"/>
      <x:c r="V6" s="89"/>
      <x:c r="W6" s="89"/>
      <x:c r="X6" s="89"/>
      <x:c r="Y6" s="89"/>
      <x:c r="Z6" s="89"/>
      <x:c r="AA6" s="89"/>
      <x:c r="AB6" s="89"/>
      <x:c r="AC6" s="89"/>
      <x:c r="AD6" s="89"/>
      <x:c r="AE6" s="89"/>
      <x:c r="AF6" s="89"/>
      <x:c r="AG6" s="89"/>
      <x:c r="AH6" s="89"/>
      <x:c r="AI6" s="89"/>
      <x:c r="AJ6" s="89"/>
      <x:c r="AK6" s="89"/>
      <x:c r="AL6" s="89"/>
      <x:c r="AM6" s="89"/>
    </x:row>
    <x:row r="7" ht="24" customHeight="1">
      <x:c r="A7" s="94" t="str">
        <x:v>Code</x:v>
      </x:c>
      <x:c r="B7" s="94" t="str">
        <x:v>Bezeichnung</x:v>
      </x:c>
      <x:c r="C7" s="94" t="str">
        <x:v>Start 1</x:v>
      </x:c>
      <x:c r="D7" s="94" t="str">
        <x:v>Ende 1</x:v>
      </x:c>
      <x:c r="E7" s="94" t="str">
        <x:v>Start 2</x:v>
      </x:c>
      <x:c r="F7" s="94" t="str">
        <x:v>Ende 2</x:v>
      </x:c>
      <x:c r="G7" s="94" t="str">
        <x:v>Arbeitszeit</x:v>
      </x:c>
      <x:c r="H7" s="94" t="str">
        <x:v>Farbe</x:v>
      </x:c>
      <x:c r="I7" s="89"/>
      <x:c r="J7" s="89"/>
      <x:c r="K7" s="89"/>
      <x:c r="L7" s="89"/>
      <x:c r="M7" s="89"/>
      <x:c r="N7" s="89"/>
      <x:c r="O7" s="89"/>
      <x:c r="P7" s="89"/>
      <x:c r="Q7" s="89"/>
      <x:c r="R7" s="89"/>
      <x:c r="S7" s="89"/>
      <x:c r="T7" s="89"/>
      <x:c r="U7" s="89"/>
      <x:c r="V7" s="89"/>
      <x:c r="W7" s="89"/>
      <x:c r="X7" s="89"/>
      <x:c r="Y7" s="89"/>
      <x:c r="Z7" s="89"/>
      <x:c r="AA7" s="89"/>
      <x:c r="AB7" s="89"/>
      <x:c r="AC7" s="89"/>
      <x:c r="AD7" s="89"/>
      <x:c r="AE7" s="89"/>
      <x:c r="AF7" s="89"/>
      <x:c r="AG7" s="89"/>
      <x:c r="AH7" s="89"/>
      <x:c r="AI7" s="89"/>
      <x:c r="AJ7" s="89"/>
      <x:c r="AK7" s="89"/>
      <x:c r="AL7" s="89"/>
      <x:c r="AM7" s="89"/>
    </x:row>
    <x:row r="8">
      <x:c r="A8" s="91" t="str">
        <x:v>1A</x:v>
      </x:c>
      <x:c r="B8" s="91" t="str">
        <x:v>Frühdienst</x:v>
      </x:c>
      <x:c r="C8" s="91" t="str">
        <x:v>08:00</x:v>
      </x:c>
      <x:c r="D8" s="91" t="str">
        <x:v>16:30</x:v>
      </x:c>
      <x:c r="E8" s="91" t="str"/>
      <x:c r="F8" s="91" t="str"/>
      <x:c r="G8" s="168" t="n">
        <x:v>8.5</x:v>
      </x:c>
      <x:c r="H8" s="96" t="str">
        <x:v>1A</x:v>
      </x:c>
      <x:c r="I8" s="89"/>
      <x:c r="J8" s="89"/>
      <x:c r="K8" s="89"/>
      <x:c r="L8" s="89"/>
      <x:c r="M8" s="89"/>
      <x:c r="N8" s="89"/>
      <x:c r="O8" s="89"/>
      <x:c r="P8" s="89"/>
      <x:c r="Q8" s="89"/>
      <x:c r="R8" s="89"/>
      <x:c r="S8" s="89"/>
      <x:c r="T8" s="89"/>
      <x:c r="U8" s="89"/>
      <x:c r="V8" s="89"/>
      <x:c r="W8" s="89"/>
      <x:c r="X8" s="89"/>
      <x:c r="Y8" s="89"/>
      <x:c r="Z8" s="89"/>
      <x:c r="AA8" s="89"/>
      <x:c r="AB8" s="89"/>
      <x:c r="AC8" s="89"/>
      <x:c r="AD8" s="89"/>
      <x:c r="AE8" s="89"/>
      <x:c r="AF8" s="89"/>
      <x:c r="AG8" s="89"/>
      <x:c r="AH8" s="89"/>
      <x:c r="AI8" s="89"/>
      <x:c r="AJ8" s="89"/>
      <x:c r="AK8" s="89"/>
      <x:c r="AL8" s="89"/>
      <x:c r="AM8" s="89"/>
    </x:row>
    <x:row r="9">
      <x:c r="A9" s="91" t="str">
        <x:v>1B</x:v>
      </x:c>
      <x:c r="B9" s="91" t="str">
        <x:v>Spätdienst</x:v>
      </x:c>
      <x:c r="C9" s="91" t="str">
        <x:v>10:45</x:v>
      </x:c>
      <x:c r="D9" s="91" t="str">
        <x:v>19:15</x:v>
      </x:c>
      <x:c r="E9" s="91" t="str"/>
      <x:c r="F9" s="91" t="str"/>
      <x:c r="G9" s="168" t="n">
        <x:v>8.5</x:v>
      </x:c>
      <x:c r="H9" s="97" t="str">
        <x:v>1B</x:v>
      </x:c>
      <x:c r="I9" s="89"/>
      <x:c r="J9" s="89"/>
      <x:c r="K9" s="89"/>
      <x:c r="L9" s="89"/>
      <x:c r="M9" s="89"/>
      <x:c r="N9" s="89"/>
      <x:c r="O9" s="89"/>
      <x:c r="P9" s="89"/>
      <x:c r="Q9" s="89"/>
      <x:c r="R9" s="89"/>
      <x:c r="S9" s="89"/>
      <x:c r="T9" s="89"/>
      <x:c r="U9" s="89"/>
      <x:c r="V9" s="89"/>
      <x:c r="W9" s="89"/>
      <x:c r="X9" s="89"/>
      <x:c r="Y9" s="89"/>
      <x:c r="Z9" s="89"/>
      <x:c r="AA9" s="89"/>
      <x:c r="AB9" s="89"/>
      <x:c r="AC9" s="89"/>
      <x:c r="AD9" s="89"/>
      <x:c r="AE9" s="89"/>
      <x:c r="AF9" s="89"/>
      <x:c r="AG9" s="89"/>
      <x:c r="AH9" s="89"/>
      <x:c r="AI9" s="89"/>
      <x:c r="AJ9" s="89"/>
      <x:c r="AK9" s="89"/>
      <x:c r="AL9" s="89"/>
      <x:c r="AM9" s="89"/>
    </x:row>
    <x:row r="10">
      <x:c r="A10" s="91" t="str">
        <x:v>2A</x:v>
      </x:c>
      <x:c r="B10" s="91" t="str">
        <x:v>Geteilter Dienst</x:v>
      </x:c>
      <x:c r="C10" s="91" t="str">
        <x:v>08:00</x:v>
      </x:c>
      <x:c r="D10" s="91" t="str">
        <x:v>12:00</x:v>
      </x:c>
      <x:c r="E10" s="91" t="str">
        <x:v>13:15</x:v>
      </x:c>
      <x:c r="F10" s="91" t="str">
        <x:v>18:00</x:v>
      </x:c>
      <x:c r="G10" s="168" t="n">
        <x:v>8.75</x:v>
      </x:c>
      <x:c r="H10" s="98" t="str">
        <x:v>2A</x:v>
      </x:c>
      <x:c r="I10" s="89"/>
      <x:c r="J10" s="89"/>
      <x:c r="K10" s="89"/>
      <x:c r="L10" s="89"/>
      <x:c r="M10" s="89"/>
      <x:c r="N10" s="89"/>
      <x:c r="O10" s="89"/>
      <x:c r="P10" s="89"/>
      <x:c r="Q10" s="89"/>
      <x:c r="R10" s="89"/>
      <x:c r="S10" s="89"/>
      <x:c r="T10" s="89"/>
      <x:c r="U10" s="89"/>
      <x:c r="V10" s="89"/>
      <x:c r="W10" s="89"/>
      <x:c r="X10" s="89"/>
      <x:c r="Y10" s="89"/>
      <x:c r="Z10" s="89"/>
      <x:c r="AA10" s="89"/>
      <x:c r="AB10" s="89"/>
      <x:c r="AC10" s="89"/>
      <x:c r="AD10" s="89"/>
      <x:c r="AE10" s="89"/>
      <x:c r="AF10" s="89"/>
      <x:c r="AG10" s="89"/>
      <x:c r="AH10" s="89"/>
      <x:c r="AI10" s="89"/>
      <x:c r="AJ10" s="89"/>
      <x:c r="AK10" s="89"/>
      <x:c r="AL10" s="89"/>
      <x:c r="AM10" s="89"/>
    </x:row>
    <x:row r="11">
      <x:c r="A11" s="91" t="str">
        <x:v>2B</x:v>
      </x:c>
      <x:c r="B11" s="91" t="str">
        <x:v>Abenddienst</x:v>
      </x:c>
      <x:c r="C11" s="91" t="str">
        <x:v>13:00</x:v>
      </x:c>
      <x:c r="D11" s="91" t="str">
        <x:v>21:30</x:v>
      </x:c>
      <x:c r="E11" s="91" t="str"/>
      <x:c r="F11" s="91" t="str"/>
      <x:c r="G11" s="168" t="n">
        <x:v>8.5</x:v>
      </x:c>
      <x:c r="H11" s="99" t="str">
        <x:v>2B</x:v>
      </x:c>
      <x:c r="I11" s="89"/>
      <x:c r="J11" s="89"/>
      <x:c r="K11" s="89"/>
      <x:c r="L11" s="89"/>
      <x:c r="M11" s="89"/>
      <x:c r="N11" s="89"/>
      <x:c r="O11" s="89"/>
      <x:c r="P11" s="89"/>
      <x:c r="Q11" s="89"/>
      <x:c r="R11" s="89"/>
      <x:c r="S11" s="89"/>
      <x:c r="T11" s="89"/>
      <x:c r="U11" s="89"/>
      <x:c r="V11" s="89"/>
      <x:c r="W11" s="89"/>
      <x:c r="X11" s="89"/>
      <x:c r="Y11" s="89"/>
      <x:c r="Z11" s="89"/>
      <x:c r="AA11" s="89"/>
      <x:c r="AB11" s="89"/>
      <x:c r="AC11" s="89"/>
      <x:c r="AD11" s="89"/>
      <x:c r="AE11" s="89"/>
      <x:c r="AF11" s="89"/>
      <x:c r="AG11" s="89"/>
      <x:c r="AH11" s="89"/>
      <x:c r="AI11" s="89"/>
      <x:c r="AJ11" s="89"/>
      <x:c r="AK11" s="89"/>
      <x:c r="AL11" s="89"/>
      <x:c r="AM11" s="89"/>
    </x:row>
    <x:row r="12">
      <x:c r="A12" s="91" t="str">
        <x:v>FR</x:v>
      </x:c>
      <x:c r="B12" s="91" t="str">
        <x:v>Frei</x:v>
      </x:c>
      <x:c r="C12" s="91" t="str"/>
      <x:c r="D12" s="91" t="str"/>
      <x:c r="E12" s="91" t="str"/>
      <x:c r="F12" s="91" t="str"/>
      <x:c r="G12" s="168" t="n">
        <x:v>0</x:v>
      </x:c>
      <x:c r="H12" s="100" t="str">
        <x:v>FR</x:v>
      </x:c>
      <x:c r="I12" s="89"/>
      <x:c r="J12" s="89"/>
      <x:c r="K12" s="89"/>
      <x:c r="L12" s="89"/>
      <x:c r="M12" s="89"/>
      <x:c r="N12" s="89"/>
      <x:c r="O12" s="89"/>
      <x:c r="P12" s="89"/>
      <x:c r="Q12" s="89"/>
      <x:c r="R12" s="89"/>
      <x:c r="S12" s="89"/>
      <x:c r="T12" s="89"/>
      <x:c r="U12" s="89"/>
      <x:c r="V12" s="89"/>
      <x:c r="W12" s="89"/>
      <x:c r="X12" s="89"/>
      <x:c r="Y12" s="89"/>
      <x:c r="Z12" s="89"/>
      <x:c r="AA12" s="89"/>
      <x:c r="AB12" s="89"/>
      <x:c r="AC12" s="89"/>
      <x:c r="AD12" s="89"/>
      <x:c r="AE12" s="89"/>
      <x:c r="AF12" s="89"/>
      <x:c r="AG12" s="89"/>
      <x:c r="AH12" s="89"/>
      <x:c r="AI12" s="89"/>
      <x:c r="AJ12" s="89"/>
      <x:c r="AK12" s="89"/>
      <x:c r="AL12" s="89"/>
      <x:c r="AM12" s="89"/>
    </x:row>
    <x:row r="13">
      <x:c r="A13" s="91" t="str">
        <x:v>F</x:v>
      </x:c>
      <x:c r="B13" s="91" t="str">
        <x:v>Ferien / Urlaub</x:v>
      </x:c>
      <x:c r="C13" s="91" t="str"/>
      <x:c r="D13" s="91" t="str"/>
      <x:c r="E13" s="91" t="str"/>
      <x:c r="F13" s="91" t="str"/>
      <x:c r="G13" s="168" t="n">
        <x:v>0</x:v>
      </x:c>
      <x:c r="H13" s="101" t="str">
        <x:v>F</x:v>
      </x:c>
      <x:c r="I13" s="89"/>
      <x:c r="J13" s="89"/>
      <x:c r="K13" s="89"/>
      <x:c r="L13" s="89"/>
      <x:c r="M13" s="89"/>
      <x:c r="N13" s="89"/>
      <x:c r="O13" s="89"/>
      <x:c r="P13" s="89"/>
      <x:c r="Q13" s="89"/>
      <x:c r="R13" s="89"/>
      <x:c r="S13" s="89"/>
      <x:c r="T13" s="89"/>
      <x:c r="U13" s="89"/>
      <x:c r="V13" s="89"/>
      <x:c r="W13" s="89"/>
      <x:c r="X13" s="89"/>
      <x:c r="Y13" s="89"/>
      <x:c r="Z13" s="89"/>
      <x:c r="AA13" s="89"/>
      <x:c r="AB13" s="89"/>
      <x:c r="AC13" s="89"/>
      <x:c r="AD13" s="89"/>
      <x:c r="AE13" s="89"/>
      <x:c r="AF13" s="89"/>
      <x:c r="AG13" s="89"/>
      <x:c r="AH13" s="89"/>
      <x:c r="AI13" s="89"/>
      <x:c r="AJ13" s="89"/>
      <x:c r="AK13" s="89"/>
      <x:c r="AL13" s="89"/>
      <x:c r="AM13" s="89"/>
    </x:row>
    <x:row r="14">
      <x:c r="A14" s="91" t="str">
        <x:v>K</x:v>
      </x:c>
      <x:c r="B14" s="91" t="str">
        <x:v>Krank</x:v>
      </x:c>
      <x:c r="C14" s="91" t="str"/>
      <x:c r="D14" s="91" t="str"/>
      <x:c r="E14" s="91" t="str"/>
      <x:c r="F14" s="91" t="str"/>
      <x:c r="G14" s="168" t="n">
        <x:v>0</x:v>
      </x:c>
      <x:c r="H14" s="102" t="str">
        <x:v>K</x:v>
      </x:c>
      <x:c r="I14" s="89"/>
      <x:c r="J14" s="89"/>
      <x:c r="K14" s="89"/>
      <x:c r="L14" s="89"/>
      <x:c r="M14" s="89"/>
      <x:c r="N14" s="89"/>
      <x:c r="O14" s="89"/>
      <x:c r="P14" s="89"/>
      <x:c r="Q14" s="89"/>
      <x:c r="R14" s="89"/>
      <x:c r="S14" s="89"/>
      <x:c r="T14" s="89"/>
      <x:c r="U14" s="89"/>
      <x:c r="V14" s="89"/>
      <x:c r="W14" s="89"/>
      <x:c r="X14" s="89"/>
      <x:c r="Y14" s="89"/>
      <x:c r="Z14" s="89"/>
      <x:c r="AA14" s="89"/>
      <x:c r="AB14" s="89"/>
      <x:c r="AC14" s="89"/>
      <x:c r="AD14" s="89"/>
      <x:c r="AE14" s="89"/>
      <x:c r="AF14" s="89"/>
      <x:c r="AG14" s="89"/>
      <x:c r="AH14" s="89"/>
      <x:c r="AI14" s="89"/>
      <x:c r="AJ14" s="89"/>
      <x:c r="AK14" s="89"/>
      <x:c r="AL14" s="89"/>
      <x:c r="AM14" s="89"/>
    </x:row>
    <x:row r="15">
      <x:c r="A15" s="91" t="str">
        <x:v>U</x:v>
      </x:c>
      <x:c r="B15" s="91" t="str">
        <x:v>Unfall</x:v>
      </x:c>
      <x:c r="C15" s="91" t="str"/>
      <x:c r="D15" s="91" t="str"/>
      <x:c r="E15" s="91" t="str"/>
      <x:c r="F15" s="91" t="str"/>
      <x:c r="G15" s="168" t="n">
        <x:v>0</x:v>
      </x:c>
      <x:c r="H15" s="103" t="str">
        <x:v>U</x:v>
      </x:c>
      <x:c r="I15" s="89"/>
      <x:c r="J15" s="89"/>
      <x:c r="K15" s="89"/>
      <x:c r="L15" s="89"/>
      <x:c r="M15" s="89"/>
      <x:c r="N15" s="89"/>
      <x:c r="O15" s="89"/>
      <x:c r="P15" s="89"/>
      <x:c r="Q15" s="89"/>
      <x:c r="R15" s="89"/>
      <x:c r="S15" s="89"/>
      <x:c r="T15" s="89"/>
      <x:c r="U15" s="89"/>
      <x:c r="V15" s="89"/>
      <x:c r="W15" s="89"/>
      <x:c r="X15" s="89"/>
      <x:c r="Y15" s="89"/>
      <x:c r="Z15" s="89"/>
      <x:c r="AA15" s="89"/>
      <x:c r="AB15" s="89"/>
      <x:c r="AC15" s="89"/>
      <x:c r="AD15" s="89"/>
      <x:c r="AE15" s="89"/>
      <x:c r="AF15" s="89"/>
      <x:c r="AG15" s="89"/>
      <x:c r="AH15" s="89"/>
      <x:c r="AI15" s="89"/>
      <x:c r="AJ15" s="89"/>
      <x:c r="AK15" s="89"/>
      <x:c r="AL15" s="89"/>
      <x:c r="AM15" s="89"/>
    </x:row>
    <x:row r="16">
      <x:c r="A16" s="89"/>
      <x:c r="B16" s="89"/>
      <x:c r="C16" s="89"/>
      <x:c r="D16" s="89"/>
      <x:c r="E16" s="89"/>
      <x:c r="F16" s="89"/>
      <x:c r="G16" s="89"/>
      <x:c r="H16" s="89"/>
      <x:c r="I16" s="89"/>
      <x:c r="J16" s="89"/>
      <x:c r="K16" s="89"/>
      <x:c r="L16" s="89"/>
      <x:c r="M16" s="89"/>
      <x:c r="N16" s="89"/>
      <x:c r="O16" s="89"/>
      <x:c r="P16" s="89"/>
      <x:c r="Q16" s="89"/>
      <x:c r="R16" s="89"/>
      <x:c r="S16" s="89"/>
      <x:c r="T16" s="89"/>
      <x:c r="U16" s="89"/>
      <x:c r="V16" s="89"/>
      <x:c r="W16" s="89"/>
      <x:c r="X16" s="89"/>
      <x:c r="Y16" s="89"/>
      <x:c r="Z16" s="89"/>
      <x:c r="AA16" s="89"/>
      <x:c r="AB16" s="89"/>
      <x:c r="AC16" s="89"/>
      <x:c r="AD16" s="89"/>
      <x:c r="AE16" s="89"/>
      <x:c r="AF16" s="89"/>
      <x:c r="AG16" s="89"/>
      <x:c r="AH16" s="89"/>
      <x:c r="AI16" s="89"/>
      <x:c r="AJ16" s="89"/>
      <x:c r="AK16" s="89"/>
      <x:c r="AL16" s="89"/>
      <x:c r="AM16" s="89"/>
    </x:row>
    <x:row r="17" ht="24" customHeight="1">
      <x:c r="A17" s="89"/>
      <x:c r="B17" s="89"/>
      <x:c r="C17" s="93" t="str">
        <x:v>Januar</x:v>
      </x:c>
      <x:c r="D17" s="93"/>
      <x:c r="E17" s="93"/>
      <x:c r="F17" s="93"/>
      <x:c r="G17" s="93"/>
      <x:c r="H17" s="93"/>
      <x:c r="I17" s="93"/>
      <x:c r="J17" s="93"/>
      <x:c r="K17" s="93"/>
      <x:c r="L17" s="93"/>
      <x:c r="M17" s="93"/>
      <x:c r="N17" s="93"/>
      <x:c r="O17" s="93"/>
      <x:c r="P17" s="93"/>
      <x:c r="Q17" s="93"/>
      <x:c r="R17" s="93"/>
      <x:c r="S17" s="93"/>
      <x:c r="T17" s="93"/>
      <x:c r="U17" s="93"/>
      <x:c r="V17" s="93"/>
      <x:c r="W17" s="93"/>
      <x:c r="X17" s="93"/>
      <x:c r="Y17" s="93"/>
      <x:c r="Z17" s="93"/>
      <x:c r="AA17" s="93"/>
      <x:c r="AB17" s="93"/>
      <x:c r="AC17" s="93"/>
      <x:c r="AD17" s="93"/>
      <x:c r="AE17" s="93"/>
      <x:c r="AF17" s="93"/>
      <x:c r="AG17" s="93"/>
      <x:c r="AH17" s="93" t="str">
        <x:v>Monatliche Kontrolle</x:v>
      </x:c>
      <x:c r="AI17" s="93"/>
      <x:c r="AJ17" s="93"/>
      <x:c r="AK17" s="93"/>
      <x:c r="AL17" s="93"/>
      <x:c r="AM17" s="93"/>
    </x:row>
    <x:row r="18" ht="24" customHeight="1">
      <x:c r="A18" s="94" t="str">
        <x:v>MitarbeiterIn</x:v>
      </x:c>
      <x:c r="B18" s="94" t="str">
        <x:v>Bemerkung</x:v>
      </x:c>
      <x:c r="C18" s="104" t="str">
        <x:f>IF(COLUMN()-2&lt;=DAY(EOMONTH(DATE($I$3,1,1),0)),RIGHT("0"&amp;COLUMN()-2,2)&amp;"."&amp;RIGHT("0"&amp;1,2)&amp;".","")</x:f>
        <x:v>1.1.</x:v>
      </x:c>
      <x:c r="D18" s="104" t="str">
        <x:f>IF(COLUMN()-2&lt;=DAY(EOMONTH(DATE($I$3,1,1),0)),RIGHT("0"&amp;COLUMN()-2,2)&amp;"."&amp;RIGHT("0"&amp;1,2)&amp;".","")</x:f>
        <x:v>2.1.</x:v>
      </x:c>
      <x:c r="E18" s="104" t="str">
        <x:f>IF(COLUMN()-2&lt;=DAY(EOMONTH(DATE($I$3,1,1),0)),RIGHT("0"&amp;COLUMN()-2,2)&amp;"."&amp;RIGHT("0"&amp;1,2)&amp;".","")</x:f>
        <x:v>3.1.</x:v>
      </x:c>
      <x:c r="F18" s="104" t="str">
        <x:f>IF(COLUMN()-2&lt;=DAY(EOMONTH(DATE($I$3,1,1),0)),RIGHT("0"&amp;COLUMN()-2,2)&amp;"."&amp;RIGHT("0"&amp;1,2)&amp;".","")</x:f>
        <x:v>4.1.</x:v>
      </x:c>
      <x:c r="G18" s="104" t="str">
        <x:f>IF(COLUMN()-2&lt;=DAY(EOMONTH(DATE($I$3,1,1),0)),RIGHT("0"&amp;COLUMN()-2,2)&amp;"."&amp;RIGHT("0"&amp;1,2)&amp;".","")</x:f>
        <x:v>5.1.</x:v>
      </x:c>
      <x:c r="H18" s="104" t="str">
        <x:f>IF(COLUMN()-2&lt;=DAY(EOMONTH(DATE($I$3,1,1),0)),RIGHT("0"&amp;COLUMN()-2,2)&amp;"."&amp;RIGHT("0"&amp;1,2)&amp;".","")</x:f>
        <x:v>6.1.</x:v>
      </x:c>
      <x:c r="I18" s="104" t="str">
        <x:f>IF(COLUMN()-2&lt;=DAY(EOMONTH(DATE($I$3,1,1),0)),RIGHT("0"&amp;COLUMN()-2,2)&amp;"."&amp;RIGHT("0"&amp;1,2)&amp;".","")</x:f>
        <x:v>7.1.</x:v>
      </x:c>
      <x:c r="J18" s="104" t="str">
        <x:f>IF(COLUMN()-2&lt;=DAY(EOMONTH(DATE($I$3,1,1),0)),RIGHT("0"&amp;COLUMN()-2,2)&amp;"."&amp;RIGHT("0"&amp;1,2)&amp;".","")</x:f>
        <x:v>8.1.</x:v>
      </x:c>
      <x:c r="K18" s="104" t="str">
        <x:f>IF(COLUMN()-2&lt;=DAY(EOMONTH(DATE($I$3,1,1),0)),RIGHT("0"&amp;COLUMN()-2,2)&amp;"."&amp;RIGHT("0"&amp;1,2)&amp;".","")</x:f>
        <x:v>9.1.</x:v>
      </x:c>
      <x:c r="L18" s="104" t="str">
        <x:f>IF(COLUMN()-2&lt;=DAY(EOMONTH(DATE($I$3,1,1),0)),RIGHT("0"&amp;COLUMN()-2,2)&amp;"."&amp;RIGHT("0"&amp;1,2)&amp;".","")</x:f>
        <x:v>10.1.</x:v>
      </x:c>
      <x:c r="M18" s="104" t="str">
        <x:f>IF(COLUMN()-2&lt;=DAY(EOMONTH(DATE($I$3,1,1),0)),RIGHT("0"&amp;COLUMN()-2,2)&amp;"."&amp;RIGHT("0"&amp;1,2)&amp;".","")</x:f>
        <x:v>11.1.</x:v>
      </x:c>
      <x:c r="N18" s="104" t="str">
        <x:f>IF(COLUMN()-2&lt;=DAY(EOMONTH(DATE($I$3,1,1),0)),RIGHT("0"&amp;COLUMN()-2,2)&amp;"."&amp;RIGHT("0"&amp;1,2)&amp;".","")</x:f>
        <x:v>12.1.</x:v>
      </x:c>
      <x:c r="O18" s="104" t="str">
        <x:f>IF(COLUMN()-2&lt;=DAY(EOMONTH(DATE($I$3,1,1),0)),RIGHT("0"&amp;COLUMN()-2,2)&amp;"."&amp;RIGHT("0"&amp;1,2)&amp;".","")</x:f>
        <x:v>13.1.</x:v>
      </x:c>
      <x:c r="P18" s="104" t="str">
        <x:f>IF(COLUMN()-2&lt;=DAY(EOMONTH(DATE($I$3,1,1),0)),RIGHT("0"&amp;COLUMN()-2,2)&amp;"."&amp;RIGHT("0"&amp;1,2)&amp;".","")</x:f>
        <x:v>14.1.</x:v>
      </x:c>
      <x:c r="Q18" s="104" t="str">
        <x:f>IF(COLUMN()-2&lt;=DAY(EOMONTH(DATE($I$3,1,1),0)),RIGHT("0"&amp;COLUMN()-2,2)&amp;"."&amp;RIGHT("0"&amp;1,2)&amp;".","")</x:f>
        <x:v>15.1.</x:v>
      </x:c>
      <x:c r="R18" s="104" t="str">
        <x:f>IF(COLUMN()-2&lt;=DAY(EOMONTH(DATE($I$3,1,1),0)),RIGHT("0"&amp;COLUMN()-2,2)&amp;"."&amp;RIGHT("0"&amp;1,2)&amp;".","")</x:f>
        <x:v>16.1.</x:v>
      </x:c>
      <x:c r="S18" s="104" t="str">
        <x:f>IF(COLUMN()-2&lt;=DAY(EOMONTH(DATE($I$3,1,1),0)),RIGHT("0"&amp;COLUMN()-2,2)&amp;"."&amp;RIGHT("0"&amp;1,2)&amp;".","")</x:f>
        <x:v>17.1.</x:v>
      </x:c>
      <x:c r="T18" s="104" t="str">
        <x:f>IF(COLUMN()-2&lt;=DAY(EOMONTH(DATE($I$3,1,1),0)),RIGHT("0"&amp;COLUMN()-2,2)&amp;"."&amp;RIGHT("0"&amp;1,2)&amp;".","")</x:f>
        <x:v>18.1.</x:v>
      </x:c>
      <x:c r="U18" s="104" t="str">
        <x:f>IF(COLUMN()-2&lt;=DAY(EOMONTH(DATE($I$3,1,1),0)),RIGHT("0"&amp;COLUMN()-2,2)&amp;"."&amp;RIGHT("0"&amp;1,2)&amp;".","")</x:f>
        <x:v>19.1.</x:v>
      </x:c>
      <x:c r="V18" s="104" t="str">
        <x:f>IF(COLUMN()-2&lt;=DAY(EOMONTH(DATE($I$3,1,1),0)),RIGHT("0"&amp;COLUMN()-2,2)&amp;"."&amp;RIGHT("0"&amp;1,2)&amp;".","")</x:f>
        <x:v>20.1.</x:v>
      </x:c>
      <x:c r="W18" s="104" t="str">
        <x:f>IF(COLUMN()-2&lt;=DAY(EOMONTH(DATE($I$3,1,1),0)),RIGHT("0"&amp;COLUMN()-2,2)&amp;"."&amp;RIGHT("0"&amp;1,2)&amp;".","")</x:f>
        <x:v>21.1.</x:v>
      </x:c>
      <x:c r="X18" s="104" t="str">
        <x:f>IF(COLUMN()-2&lt;=DAY(EOMONTH(DATE($I$3,1,1),0)),RIGHT("0"&amp;COLUMN()-2,2)&amp;"."&amp;RIGHT("0"&amp;1,2)&amp;".","")</x:f>
        <x:v>22.1.</x:v>
      </x:c>
      <x:c r="Y18" s="104" t="str">
        <x:f>IF(COLUMN()-2&lt;=DAY(EOMONTH(DATE($I$3,1,1),0)),RIGHT("0"&amp;COLUMN()-2,2)&amp;"."&amp;RIGHT("0"&amp;1,2)&amp;".","")</x:f>
        <x:v>23.1.</x:v>
      </x:c>
      <x:c r="Z18" s="104" t="str">
        <x:f>IF(COLUMN()-2&lt;=DAY(EOMONTH(DATE($I$3,1,1),0)),RIGHT("0"&amp;COLUMN()-2,2)&amp;"."&amp;RIGHT("0"&amp;1,2)&amp;".","")</x:f>
        <x:v>24.1.</x:v>
      </x:c>
      <x:c r="AA18" s="104" t="str">
        <x:f>IF(COLUMN()-2&lt;=DAY(EOMONTH(DATE($I$3,1,1),0)),RIGHT("0"&amp;COLUMN()-2,2)&amp;"."&amp;RIGHT("0"&amp;1,2)&amp;".","")</x:f>
        <x:v>25.1.</x:v>
      </x:c>
      <x:c r="AB18" s="104" t="str">
        <x:f>IF(COLUMN()-2&lt;=DAY(EOMONTH(DATE($I$3,1,1),0)),RIGHT("0"&amp;COLUMN()-2,2)&amp;"."&amp;RIGHT("0"&amp;1,2)&amp;".","")</x:f>
        <x:v>26.1.</x:v>
      </x:c>
      <x:c r="AC18" s="104" t="str">
        <x:f>IF(COLUMN()-2&lt;=DAY(EOMONTH(DATE($I$3,1,1),0)),RIGHT("0"&amp;COLUMN()-2,2)&amp;"."&amp;RIGHT("0"&amp;1,2)&amp;".","")</x:f>
        <x:v>27.1.</x:v>
      </x:c>
      <x:c r="AD18" s="104" t="str">
        <x:f>IF(COLUMN()-2&lt;=DAY(EOMONTH(DATE($I$3,1,1),0)),RIGHT("0"&amp;COLUMN()-2,2)&amp;"."&amp;RIGHT("0"&amp;1,2)&amp;".","")</x:f>
        <x:v>28.1.</x:v>
      </x:c>
      <x:c r="AE18" s="104" t="str">
        <x:f>IF(COLUMN()-2&lt;=DAY(EOMONTH(DATE($I$3,1,1),0)),RIGHT("0"&amp;COLUMN()-2,2)&amp;"."&amp;RIGHT("0"&amp;1,2)&amp;".","")</x:f>
        <x:v>29.1.</x:v>
      </x:c>
      <x:c r="AF18" s="104" t="str">
        <x:f>IF(COLUMN()-2&lt;=DAY(EOMONTH(DATE($I$3,1,1),0)),RIGHT("0"&amp;COLUMN()-2,2)&amp;"."&amp;RIGHT("0"&amp;1,2)&amp;".","")</x:f>
        <x:v>30.1.</x:v>
      </x:c>
      <x:c r="AG18" s="104" t="str">
        <x:f>IF(COLUMN()-2&lt;=DAY(EOMONTH(DATE($I$3,1,1),0)),RIGHT("0"&amp;COLUMN()-2,2)&amp;"."&amp;RIGHT("0"&amp;1,2)&amp;".","")</x:f>
        <x:v>31.1.</x:v>
      </x:c>
      <x:c r="AH18" s="94" t="str">
        <x:v>Dienste</x:v>
      </x:c>
      <x:c r="AI18" s="94" t="str">
        <x:v>Arbeitsstunden</x:v>
      </x:c>
      <x:c r="AJ18" s="94" t="str">
        <x:v>Frei</x:v>
      </x:c>
      <x:c r="AK18" s="94" t="str">
        <x:v>Ferien</x:v>
      </x:c>
      <x:c r="AL18" s="94" t="str">
        <x:v>Krank</x:v>
      </x:c>
      <x:c r="AM18" s="94" t="str">
        <x:v>Unfall</x:v>
      </x:c>
    </x:row>
    <x:row r="19" ht="24" customHeight="1">
      <x:c r="A19" s="94"/>
      <x:c r="B19" s="94"/>
      <x:c r="C19" s="94" t="str">
        <x:f>IF(COLUMN()-2&lt;=DAY(EOMONTH(DATE($I$3,1,1),0)),CHOOSE(WEEKDAY(DATE($I$3,1,COLUMN()-2),2),"Mo","Di","Mi","Do","Fr","Sa","So"),"")</x:f>
        <x:v>Do</x:v>
      </x:c>
      <x:c r="D19" s="94" t="str">
        <x:f>IF(COLUMN()-2&lt;=DAY(EOMONTH(DATE($I$3,1,1),0)),CHOOSE(WEEKDAY(DATE($I$3,1,COLUMN()-2),2),"Mo","Di","Mi","Do","Fr","Sa","So"),"")</x:f>
        <x:v>Fr</x:v>
      </x:c>
      <x:c r="E19" s="94" t="str">
        <x:f>IF(COLUMN()-2&lt;=DAY(EOMONTH(DATE($I$3,1,1),0)),CHOOSE(WEEKDAY(DATE($I$3,1,COLUMN()-2),2),"Mo","Di","Mi","Do","Fr","Sa","So"),"")</x:f>
        <x:v>Sa</x:v>
      </x:c>
      <x:c r="F19" s="94" t="str">
        <x:f>IF(COLUMN()-2&lt;=DAY(EOMONTH(DATE($I$3,1,1),0)),CHOOSE(WEEKDAY(DATE($I$3,1,COLUMN()-2),2),"Mo","Di","Mi","Do","Fr","Sa","So"),"")</x:f>
        <x:v>So</x:v>
      </x:c>
      <x:c r="G19" s="94" t="str">
        <x:f>IF(COLUMN()-2&lt;=DAY(EOMONTH(DATE($I$3,1,1),0)),CHOOSE(WEEKDAY(DATE($I$3,1,COLUMN()-2),2),"Mo","Di","Mi","Do","Fr","Sa","So"),"")</x:f>
        <x:v>Mo</x:v>
      </x:c>
      <x:c r="H19" s="94" t="str">
        <x:f>IF(COLUMN()-2&lt;=DAY(EOMONTH(DATE($I$3,1,1),0)),CHOOSE(WEEKDAY(DATE($I$3,1,COLUMN()-2),2),"Mo","Di","Mi","Do","Fr","Sa","So"),"")</x:f>
        <x:v>Di</x:v>
      </x:c>
      <x:c r="I19" s="94" t="str">
        <x:f>IF(COLUMN()-2&lt;=DAY(EOMONTH(DATE($I$3,1,1),0)),CHOOSE(WEEKDAY(DATE($I$3,1,COLUMN()-2),2),"Mo","Di","Mi","Do","Fr","Sa","So"),"")</x:f>
        <x:v>Mi</x:v>
      </x:c>
      <x:c r="J19" s="94" t="str">
        <x:f>IF(COLUMN()-2&lt;=DAY(EOMONTH(DATE($I$3,1,1),0)),CHOOSE(WEEKDAY(DATE($I$3,1,COLUMN()-2),2),"Mo","Di","Mi","Do","Fr","Sa","So"),"")</x:f>
        <x:v>Do</x:v>
      </x:c>
      <x:c r="K19" s="94" t="str">
        <x:f>IF(COLUMN()-2&lt;=DAY(EOMONTH(DATE($I$3,1,1),0)),CHOOSE(WEEKDAY(DATE($I$3,1,COLUMN()-2),2),"Mo","Di","Mi","Do","Fr","Sa","So"),"")</x:f>
        <x:v>Fr</x:v>
      </x:c>
      <x:c r="L19" s="94" t="str">
        <x:f>IF(COLUMN()-2&lt;=DAY(EOMONTH(DATE($I$3,1,1),0)),CHOOSE(WEEKDAY(DATE($I$3,1,COLUMN()-2),2),"Mo","Di","Mi","Do","Fr","Sa","So"),"")</x:f>
        <x:v>Sa</x:v>
      </x:c>
      <x:c r="M19" s="94" t="str">
        <x:f>IF(COLUMN()-2&lt;=DAY(EOMONTH(DATE($I$3,1,1),0)),CHOOSE(WEEKDAY(DATE($I$3,1,COLUMN()-2),2),"Mo","Di","Mi","Do","Fr","Sa","So"),"")</x:f>
        <x:v>So</x:v>
      </x:c>
      <x:c r="N19" s="94" t="str">
        <x:f>IF(COLUMN()-2&lt;=DAY(EOMONTH(DATE($I$3,1,1),0)),CHOOSE(WEEKDAY(DATE($I$3,1,COLUMN()-2),2),"Mo","Di","Mi","Do","Fr","Sa","So"),"")</x:f>
        <x:v>Mo</x:v>
      </x:c>
      <x:c r="O19" s="94" t="str">
        <x:f>IF(COLUMN()-2&lt;=DAY(EOMONTH(DATE($I$3,1,1),0)),CHOOSE(WEEKDAY(DATE($I$3,1,COLUMN()-2),2),"Mo","Di","Mi","Do","Fr","Sa","So"),"")</x:f>
        <x:v>Di</x:v>
      </x:c>
      <x:c r="P19" s="94" t="str">
        <x:f>IF(COLUMN()-2&lt;=DAY(EOMONTH(DATE($I$3,1,1),0)),CHOOSE(WEEKDAY(DATE($I$3,1,COLUMN()-2),2),"Mo","Di","Mi","Do","Fr","Sa","So"),"")</x:f>
        <x:v>Mi</x:v>
      </x:c>
      <x:c r="Q19" s="94" t="str">
        <x:f>IF(COLUMN()-2&lt;=DAY(EOMONTH(DATE($I$3,1,1),0)),CHOOSE(WEEKDAY(DATE($I$3,1,COLUMN()-2),2),"Mo","Di","Mi","Do","Fr","Sa","So"),"")</x:f>
        <x:v>Do</x:v>
      </x:c>
      <x:c r="R19" s="94" t="str">
        <x:f>IF(COLUMN()-2&lt;=DAY(EOMONTH(DATE($I$3,1,1),0)),CHOOSE(WEEKDAY(DATE($I$3,1,COLUMN()-2),2),"Mo","Di","Mi","Do","Fr","Sa","So"),"")</x:f>
        <x:v>Fr</x:v>
      </x:c>
      <x:c r="S19" s="94" t="str">
        <x:f>IF(COLUMN()-2&lt;=DAY(EOMONTH(DATE($I$3,1,1),0)),CHOOSE(WEEKDAY(DATE($I$3,1,COLUMN()-2),2),"Mo","Di","Mi","Do","Fr","Sa","So"),"")</x:f>
        <x:v>Sa</x:v>
      </x:c>
      <x:c r="T19" s="94" t="str">
        <x:f>IF(COLUMN()-2&lt;=DAY(EOMONTH(DATE($I$3,1,1),0)),CHOOSE(WEEKDAY(DATE($I$3,1,COLUMN()-2),2),"Mo","Di","Mi","Do","Fr","Sa","So"),"")</x:f>
        <x:v>So</x:v>
      </x:c>
      <x:c r="U19" s="94" t="str">
        <x:f>IF(COLUMN()-2&lt;=DAY(EOMONTH(DATE($I$3,1,1),0)),CHOOSE(WEEKDAY(DATE($I$3,1,COLUMN()-2),2),"Mo","Di","Mi","Do","Fr","Sa","So"),"")</x:f>
        <x:v>Mo</x:v>
      </x:c>
      <x:c r="V19" s="94" t="str">
        <x:f>IF(COLUMN()-2&lt;=DAY(EOMONTH(DATE($I$3,1,1),0)),CHOOSE(WEEKDAY(DATE($I$3,1,COLUMN()-2),2),"Mo","Di","Mi","Do","Fr","Sa","So"),"")</x:f>
        <x:v>Di</x:v>
      </x:c>
      <x:c r="W19" s="94" t="str">
        <x:f>IF(COLUMN()-2&lt;=DAY(EOMONTH(DATE($I$3,1,1),0)),CHOOSE(WEEKDAY(DATE($I$3,1,COLUMN()-2),2),"Mo","Di","Mi","Do","Fr","Sa","So"),"")</x:f>
        <x:v>Mi</x:v>
      </x:c>
      <x:c r="X19" s="94" t="str">
        <x:f>IF(COLUMN()-2&lt;=DAY(EOMONTH(DATE($I$3,1,1),0)),CHOOSE(WEEKDAY(DATE($I$3,1,COLUMN()-2),2),"Mo","Di","Mi","Do","Fr","Sa","So"),"")</x:f>
        <x:v>Do</x:v>
      </x:c>
      <x:c r="Y19" s="94" t="str">
        <x:f>IF(COLUMN()-2&lt;=DAY(EOMONTH(DATE($I$3,1,1),0)),CHOOSE(WEEKDAY(DATE($I$3,1,COLUMN()-2),2),"Mo","Di","Mi","Do","Fr","Sa","So"),"")</x:f>
        <x:v>Fr</x:v>
      </x:c>
      <x:c r="Z19" s="94" t="str">
        <x:f>IF(COLUMN()-2&lt;=DAY(EOMONTH(DATE($I$3,1,1),0)),CHOOSE(WEEKDAY(DATE($I$3,1,COLUMN()-2),2),"Mo","Di","Mi","Do","Fr","Sa","So"),"")</x:f>
        <x:v>Sa</x:v>
      </x:c>
      <x:c r="AA19" s="94" t="str">
        <x:f>IF(COLUMN()-2&lt;=DAY(EOMONTH(DATE($I$3,1,1),0)),CHOOSE(WEEKDAY(DATE($I$3,1,COLUMN()-2),2),"Mo","Di","Mi","Do","Fr","Sa","So"),"")</x:f>
        <x:v>So</x:v>
      </x:c>
      <x:c r="AB19" s="94" t="str">
        <x:f>IF(COLUMN()-2&lt;=DAY(EOMONTH(DATE($I$3,1,1),0)),CHOOSE(WEEKDAY(DATE($I$3,1,COLUMN()-2),2),"Mo","Di","Mi","Do","Fr","Sa","So"),"")</x:f>
        <x:v>Mo</x:v>
      </x:c>
      <x:c r="AC19" s="94" t="str">
        <x:f>IF(COLUMN()-2&lt;=DAY(EOMONTH(DATE($I$3,1,1),0)),CHOOSE(WEEKDAY(DATE($I$3,1,COLUMN()-2),2),"Mo","Di","Mi","Do","Fr","Sa","So"),"")</x:f>
        <x:v>Di</x:v>
      </x:c>
      <x:c r="AD19" s="94" t="str">
        <x:f>IF(COLUMN()-2&lt;=DAY(EOMONTH(DATE($I$3,1,1),0)),CHOOSE(WEEKDAY(DATE($I$3,1,COLUMN()-2),2),"Mo","Di","Mi","Do","Fr","Sa","So"),"")</x:f>
        <x:v>Mi</x:v>
      </x:c>
      <x:c r="AE19" s="94" t="str">
        <x:f>IF(COLUMN()-2&lt;=DAY(EOMONTH(DATE($I$3,1,1),0)),CHOOSE(WEEKDAY(DATE($I$3,1,COLUMN()-2),2),"Mo","Di","Mi","Do","Fr","Sa","So"),"")</x:f>
        <x:v>Do</x:v>
      </x:c>
      <x:c r="AF19" s="94" t="str">
        <x:f>IF(COLUMN()-2&lt;=DAY(EOMONTH(DATE($I$3,1,1),0)),CHOOSE(WEEKDAY(DATE($I$3,1,COLUMN()-2),2),"Mo","Di","Mi","Do","Fr","Sa","So"),"")</x:f>
        <x:v>Fr</x:v>
      </x:c>
      <x:c r="AG19" s="94" t="str">
        <x:f>IF(COLUMN()-2&lt;=DAY(EOMONTH(DATE($I$3,1,1),0)),CHOOSE(WEEKDAY(DATE($I$3,1,COLUMN()-2),2),"Mo","Di","Mi","Do","Fr","Sa","So"),"")</x:f>
        <x:v>Sa</x:v>
      </x:c>
      <x:c r="AH19" s="94" t="str"/>
      <x:c r="AI19" s="94" t="str"/>
      <x:c r="AJ19" s="94" t="str"/>
      <x:c r="AK19" s="94" t="str"/>
      <x:c r="AL19" s="94" t="str"/>
      <x:c r="AM19" s="94" t="str"/>
    </x:row>
    <x:row r="20" ht="20" customHeight="1">
      <x:c r="A20" s="91" t="str">
        <x:v>Anna Keller</x:v>
      </x:c>
      <x:c r="B20" s="91" t="str">
        <x:v>Vollzeit</x:v>
      </x:c>
      <x:c r="C20" s="105" t="str">
        <x:v>2B</x:v>
      </x:c>
      <x:c r="D20" s="105" t="str">
        <x:v>1A</x:v>
      </x:c>
      <x:c r="E20" s="105" t="str">
        <x:v>1A</x:v>
      </x:c>
      <x:c r="F20" s="105" t="str">
        <x:v>FR</x:v>
      </x:c>
      <x:c r="G20" s="105" t="str">
        <x:v>2B</x:v>
      </x:c>
      <x:c r="H20" s="105" t="str">
        <x:v>1A</x:v>
      </x:c>
      <x:c r="I20" s="105" t="str">
        <x:v>1B</x:v>
      </x:c>
      <x:c r="J20" s="105" t="str">
        <x:v>2A</x:v>
      </x:c>
      <x:c r="K20" s="105" t="str">
        <x:v>2B</x:v>
      </x:c>
      <x:c r="L20" s="105" t="str">
        <x:v>FR</x:v>
      </x:c>
      <x:c r="M20" s="105" t="str">
        <x:v>FR</x:v>
      </x:c>
      <x:c r="N20" s="105" t="str">
        <x:v>2A</x:v>
      </x:c>
      <x:c r="O20" s="105" t="str">
        <x:v>2B</x:v>
      </x:c>
      <x:c r="P20" s="105" t="str">
        <x:v>1A</x:v>
      </x:c>
      <x:c r="Q20" s="105" t="str">
        <x:v>1B</x:v>
      </x:c>
      <x:c r="R20" s="105" t="str">
        <x:v>2A</x:v>
      </x:c>
      <x:c r="S20" s="105" t="str">
        <x:v>FR</x:v>
      </x:c>
      <x:c r="T20" s="105" t="str">
        <x:v>1B</x:v>
      </x:c>
      <x:c r="U20" s="105" t="str">
        <x:v>1B</x:v>
      </x:c>
      <x:c r="V20" s="105" t="str">
        <x:v>2A</x:v>
      </x:c>
      <x:c r="W20" s="105" t="str">
        <x:v>2B</x:v>
      </x:c>
      <x:c r="X20" s="105" t="str">
        <x:v>1A</x:v>
      </x:c>
      <x:c r="Y20" s="105" t="str">
        <x:v>1B</x:v>
      </x:c>
      <x:c r="Z20" s="105" t="str">
        <x:v>FR</x:v>
      </x:c>
      <x:c r="AA20" s="105" t="str">
        <x:v>FR</x:v>
      </x:c>
      <x:c r="AB20" s="105" t="str">
        <x:v>1A</x:v>
      </x:c>
      <x:c r="AC20" s="105" t="str">
        <x:v>1B</x:v>
      </x:c>
      <x:c r="AD20" s="105" t="str">
        <x:v>2A</x:v>
      </x:c>
      <x:c r="AE20" s="105" t="str">
        <x:v>2B</x:v>
      </x:c>
      <x:c r="AF20" s="105" t="str">
        <x:v>1A</x:v>
      </x:c>
      <x:c r="AG20" s="105" t="str">
        <x:v>FR</x:v>
      </x:c>
      <x:c r="AH20" s="106" t="n">
        <x:f>COUNTIF(C20:AG20,$A$8)+COUNTIF(C20:AG20,$A$9)+COUNTIF(C20:AG20,$A$10)+COUNTIF(C20:AG20,$A$11)</x:f>
        <x:v>24</x:v>
      </x:c>
      <x:c r="AI20" s="107" t="n">
        <x:f>COUNTIF(C20:AG20,$A$8)*$G$8+COUNTIF(C20:AG20,$A$9)*$G$9+COUNTIF(C20:AG20,$A$10)*$G$10+COUNTIF(C20:AG20,$A$11)*$G$11+COUNTIF(C20:AG20,$A$12)*$G$12+COUNTIF(C20:AG20,$A$13)*$G$13+COUNTIF(C20:AG20,$A$14)*$G$14+COUNTIF(C20:AG20,$A$15)*$G$15</x:f>
        <x:v>205.25</x:v>
      </x:c>
      <x:c r="AJ20" s="106" t="n">
        <x:f>COUNTIF(C20:AG20,$A$12)</x:f>
        <x:v>7</x:v>
      </x:c>
      <x:c r="AK20" s="106" t="n">
        <x:f>COUNTIF(C20:AG20,$A$13)</x:f>
        <x:v>0</x:v>
      </x:c>
      <x:c r="AL20" s="106" t="n">
        <x:f>COUNTIF(C20:AG20,$A$14)</x:f>
        <x:v>0</x:v>
      </x:c>
      <x:c r="AM20" s="106" t="n">
        <x:f>COUNTIF(C20:AG20,$A$15)</x:f>
        <x:v>0</x:v>
      </x:c>
    </x:row>
    <x:row r="21" ht="20" customHeight="1">
      <x:c r="A21" s="91" t="str">
        <x:v>Ben Schneider</x:v>
      </x:c>
      <x:c r="B21" s="91" t="str">
        <x:v>Vollzeit</x:v>
      </x:c>
      <x:c r="C21" s="105" t="str">
        <x:v>1A</x:v>
      </x:c>
      <x:c r="D21" s="105" t="str">
        <x:v>1B</x:v>
      </x:c>
      <x:c r="E21" s="105" t="str">
        <x:v>FR</x:v>
      </x:c>
      <x:c r="F21" s="105" t="str">
        <x:v>FR</x:v>
      </x:c>
      <x:c r="G21" s="105" t="str">
        <x:v>1A</x:v>
      </x:c>
      <x:c r="H21" s="105" t="str">
        <x:v>1B</x:v>
      </x:c>
      <x:c r="I21" s="105" t="str">
        <x:v>2A</x:v>
      </x:c>
      <x:c r="J21" s="105" t="str">
        <x:v>2B</x:v>
      </x:c>
      <x:c r="K21" s="105" t="str">
        <x:v>1A</x:v>
      </x:c>
      <x:c r="L21" s="105" t="str">
        <x:v>FR</x:v>
      </x:c>
      <x:c r="M21" s="105" t="str">
        <x:v>FR</x:v>
      </x:c>
      <x:c r="N21" s="105" t="str">
        <x:v>2B</x:v>
      </x:c>
      <x:c r="O21" s="105" t="str">
        <x:v>1A</x:v>
      </x:c>
      <x:c r="P21" s="105" t="str">
        <x:v>1B</x:v>
      </x:c>
      <x:c r="Q21" s="105" t="str">
        <x:v>2A</x:v>
      </x:c>
      <x:c r="R21" s="105" t="str">
        <x:v>2B</x:v>
      </x:c>
      <x:c r="S21" s="105" t="str">
        <x:v>1A</x:v>
      </x:c>
      <x:c r="T21" s="105" t="str">
        <x:v>FR</x:v>
      </x:c>
      <x:c r="U21" s="105" t="str">
        <x:v>2A</x:v>
      </x:c>
      <x:c r="V21" s="105" t="str">
        <x:v>2B</x:v>
      </x:c>
      <x:c r="W21" s="105" t="str">
        <x:v>1A</x:v>
      </x:c>
      <x:c r="X21" s="105" t="str">
        <x:v>1B</x:v>
      </x:c>
      <x:c r="Y21" s="105" t="str">
        <x:v>2A</x:v>
      </x:c>
      <x:c r="Z21" s="105" t="str">
        <x:v>FR</x:v>
      </x:c>
      <x:c r="AA21" s="105" t="str">
        <x:v>FR</x:v>
      </x:c>
      <x:c r="AB21" s="105" t="str">
        <x:v>1B</x:v>
      </x:c>
      <x:c r="AC21" s="105" t="str">
        <x:v>2A</x:v>
      </x:c>
      <x:c r="AD21" s="105" t="str">
        <x:v>F</x:v>
      </x:c>
      <x:c r="AE21" s="105" t="str">
        <x:v>1A</x:v>
      </x:c>
      <x:c r="AF21" s="105" t="str">
        <x:v>1B</x:v>
      </x:c>
      <x:c r="AG21" s="105" t="str">
        <x:v>FR</x:v>
      </x:c>
      <x:c r="AH21" s="106" t="n">
        <x:f>COUNTIF(C21:AG21,$A$8)+COUNTIF(C21:AG21,$A$9)+COUNTIF(C21:AG21,$A$10)+COUNTIF(C21:AG21,$A$11)</x:f>
        <x:v>22</x:v>
      </x:c>
      <x:c r="AI21" s="107" t="n">
        <x:f>COUNTIF(C21:AG21,$A$8)*$G$8+COUNTIF(C21:AG21,$A$9)*$G$9+COUNTIF(C21:AG21,$A$10)*$G$10+COUNTIF(C21:AG21,$A$11)*$G$11+COUNTIF(C21:AG21,$A$12)*$G$12+COUNTIF(C21:AG21,$A$13)*$G$13+COUNTIF(C21:AG21,$A$14)*$G$14+COUNTIF(C21:AG21,$A$15)*$G$15</x:f>
        <x:v>188.25</x:v>
      </x:c>
      <x:c r="AJ21" s="106" t="n">
        <x:f>COUNTIF(C21:AG21,$A$12)</x:f>
        <x:v>8</x:v>
      </x:c>
      <x:c r="AK21" s="106" t="n">
        <x:f>COUNTIF(C21:AG21,$A$13)</x:f>
        <x:v>1</x:v>
      </x:c>
      <x:c r="AL21" s="106" t="n">
        <x:f>COUNTIF(C21:AG21,$A$14)</x:f>
        <x:v>0</x:v>
      </x:c>
      <x:c r="AM21" s="106" t="n">
        <x:f>COUNTIF(C21:AG21,$A$15)</x:f>
        <x:v>0</x:v>
      </x:c>
    </x:row>
    <x:row r="22" ht="20" customHeight="1">
      <x:c r="A22" s="91" t="str">
        <x:v>Clara Hoffmann</x:v>
      </x:c>
      <x:c r="B22" s="91" t="str">
        <x:v>Teilzeit</x:v>
      </x:c>
      <x:c r="C22" s="105" t="str">
        <x:v>1B</x:v>
      </x:c>
      <x:c r="D22" s="105" t="str">
        <x:v>2A</x:v>
      </x:c>
      <x:c r="E22" s="105" t="str">
        <x:v>FR</x:v>
      </x:c>
      <x:c r="F22" s="105" t="str">
        <x:v>FR</x:v>
      </x:c>
      <x:c r="G22" s="105" t="str">
        <x:v>1B</x:v>
      </x:c>
      <x:c r="H22" s="105" t="str">
        <x:v>2A</x:v>
      </x:c>
      <x:c r="I22" s="105" t="str">
        <x:v>2B</x:v>
      </x:c>
      <x:c r="J22" s="105" t="str">
        <x:v>1A</x:v>
      </x:c>
      <x:c r="K22" s="105" t="str">
        <x:v>1B</x:v>
      </x:c>
      <x:c r="L22" s="105" t="str">
        <x:v>FR</x:v>
      </x:c>
      <x:c r="M22" s="105" t="str">
        <x:v>1B</x:v>
      </x:c>
      <x:c r="N22" s="105" t="str">
        <x:v>1A</x:v>
      </x:c>
      <x:c r="O22" s="105" t="str">
        <x:v>1B</x:v>
      </x:c>
      <x:c r="P22" s="105" t="str">
        <x:v>2A</x:v>
      </x:c>
      <x:c r="Q22" s="105" t="str">
        <x:v>2B</x:v>
      </x:c>
      <x:c r="R22" s="105" t="str">
        <x:v>1A</x:v>
      </x:c>
      <x:c r="S22" s="105" t="str">
        <x:v>FR</x:v>
      </x:c>
      <x:c r="T22" s="105" t="str">
        <x:v>FR</x:v>
      </x:c>
      <x:c r="U22" s="105" t="str">
        <x:v>2B</x:v>
      </x:c>
      <x:c r="V22" s="105" t="str">
        <x:v>1A</x:v>
      </x:c>
      <x:c r="W22" s="105" t="str">
        <x:v>F</x:v>
      </x:c>
      <x:c r="X22" s="105" t="str">
        <x:v>2A</x:v>
      </x:c>
      <x:c r="Y22" s="105" t="str">
        <x:v>2B</x:v>
      </x:c>
      <x:c r="Z22" s="105" t="str">
        <x:v>FR</x:v>
      </x:c>
      <x:c r="AA22" s="105" t="str">
        <x:v>FR</x:v>
      </x:c>
      <x:c r="AB22" s="105" t="str">
        <x:v>2A</x:v>
      </x:c>
      <x:c r="AC22" s="105" t="str">
        <x:v>2B</x:v>
      </x:c>
      <x:c r="AD22" s="105" t="str">
        <x:v>1A</x:v>
      </x:c>
      <x:c r="AE22" s="105" t="str">
        <x:v>1B</x:v>
      </x:c>
      <x:c r="AF22" s="105" t="str">
        <x:v>2A</x:v>
      </x:c>
      <x:c r="AG22" s="105" t="str">
        <x:v>1A</x:v>
      </x:c>
      <x:c r="AH22" s="106" t="n">
        <x:f>COUNTIF(C22:AG22,$A$8)+COUNTIF(C22:AG22,$A$9)+COUNTIF(C22:AG22,$A$10)+COUNTIF(C22:AG22,$A$11)</x:f>
        <x:v>23</x:v>
      </x:c>
      <x:c r="AI22" s="107" t="n">
        <x:f>COUNTIF(C22:AG22,$A$8)*$G$8+COUNTIF(C22:AG22,$A$9)*$G$9+COUNTIF(C22:AG22,$A$10)*$G$10+COUNTIF(C22:AG22,$A$11)*$G$11+COUNTIF(C22:AG22,$A$12)*$G$12+COUNTIF(C22:AG22,$A$13)*$G$13+COUNTIF(C22:AG22,$A$14)*$G$14+COUNTIF(C22:AG22,$A$15)*$G$15</x:f>
        <x:v>197</x:v>
      </x:c>
      <x:c r="AJ22" s="106" t="n">
        <x:f>COUNTIF(C22:AG22,$A$12)</x:f>
        <x:v>7</x:v>
      </x:c>
      <x:c r="AK22" s="106" t="n">
        <x:f>COUNTIF(C22:AG22,$A$13)</x:f>
        <x:v>1</x:v>
      </x:c>
      <x:c r="AL22" s="106" t="n">
        <x:f>COUNTIF(C22:AG22,$A$14)</x:f>
        <x:v>0</x:v>
      </x:c>
      <x:c r="AM22" s="106" t="n">
        <x:f>COUNTIF(C22:AG22,$A$15)</x:f>
        <x:v>0</x:v>
      </x:c>
    </x:row>
    <x:row r="23" ht="20" customHeight="1">
      <x:c r="A23" s="91" t="str">
        <x:v>David Weber</x:v>
      </x:c>
      <x:c r="B23" s="91" t="str">
        <x:v>Vollzeit</x:v>
      </x:c>
      <x:c r="C23" s="105" t="str">
        <x:v>2A</x:v>
      </x:c>
      <x:c r="D23" s="105" t="str">
        <x:v>2B</x:v>
      </x:c>
      <x:c r="E23" s="105" t="str">
        <x:v>FR</x:v>
      </x:c>
      <x:c r="F23" s="105" t="str">
        <x:v>FR</x:v>
      </x:c>
      <x:c r="G23" s="105" t="str">
        <x:v>2A</x:v>
      </x:c>
      <x:c r="H23" s="105" t="str">
        <x:v>2B</x:v>
      </x:c>
      <x:c r="I23" s="105" t="str">
        <x:v>1A</x:v>
      </x:c>
      <x:c r="J23" s="105" t="str">
        <x:v>1B</x:v>
      </x:c>
      <x:c r="K23" s="105" t="str">
        <x:v>2A</x:v>
      </x:c>
      <x:c r="L23" s="105" t="str">
        <x:v>1A</x:v>
      </x:c>
      <x:c r="M23" s="105" t="str">
        <x:v>FR</x:v>
      </x:c>
      <x:c r="N23" s="105" t="str">
        <x:v>1B</x:v>
      </x:c>
      <x:c r="O23" s="105" t="str">
        <x:v>2A</x:v>
      </x:c>
      <x:c r="P23" s="105" t="str">
        <x:v>F</x:v>
      </x:c>
      <x:c r="Q23" s="105" t="str">
        <x:v>1A</x:v>
      </x:c>
      <x:c r="R23" s="105" t="str">
        <x:v>1B</x:v>
      </x:c>
      <x:c r="S23" s="105" t="str">
        <x:v>FR</x:v>
      </x:c>
      <x:c r="T23" s="105" t="str">
        <x:v>FR</x:v>
      </x:c>
      <x:c r="U23" s="105" t="str">
        <x:v>1A</x:v>
      </x:c>
      <x:c r="V23" s="105" t="str">
        <x:v>1B</x:v>
      </x:c>
      <x:c r="W23" s="105" t="str">
        <x:v>2A</x:v>
      </x:c>
      <x:c r="X23" s="105" t="str">
        <x:v>2B</x:v>
      </x:c>
      <x:c r="Y23" s="105" t="str">
        <x:v>1A</x:v>
      </x:c>
      <x:c r="Z23" s="105" t="str">
        <x:v>FR</x:v>
      </x:c>
      <x:c r="AA23" s="105" t="str">
        <x:v>1B</x:v>
      </x:c>
      <x:c r="AB23" s="105" t="str">
        <x:v>2B</x:v>
      </x:c>
      <x:c r="AC23" s="105" t="str">
        <x:v>1A</x:v>
      </x:c>
      <x:c r="AD23" s="105" t="str">
        <x:v>1B</x:v>
      </x:c>
      <x:c r="AE23" s="105" t="str">
        <x:v>2A</x:v>
      </x:c>
      <x:c r="AF23" s="105" t="str">
        <x:v>2B</x:v>
      </x:c>
      <x:c r="AG23" s="105" t="str">
        <x:v>FR</x:v>
      </x:c>
      <x:c r="AH23" s="106" t="n">
        <x:f>COUNTIF(C23:AG23,$A$8)+COUNTIF(C23:AG23,$A$9)+COUNTIF(C23:AG23,$A$10)+COUNTIF(C23:AG23,$A$11)</x:f>
        <x:v>23</x:v>
      </x:c>
      <x:c r="AI23" s="107" t="n">
        <x:f>COUNTIF(C23:AG23,$A$8)*$G$8+COUNTIF(C23:AG23,$A$9)*$G$9+COUNTIF(C23:AG23,$A$10)*$G$10+COUNTIF(C23:AG23,$A$11)*$G$11+COUNTIF(C23:AG23,$A$12)*$G$12+COUNTIF(C23:AG23,$A$13)*$G$13+COUNTIF(C23:AG23,$A$14)*$G$14+COUNTIF(C23:AG23,$A$15)*$G$15</x:f>
        <x:v>197</x:v>
      </x:c>
      <x:c r="AJ23" s="106" t="n">
        <x:f>COUNTIF(C23:AG23,$A$12)</x:f>
        <x:v>7</x:v>
      </x:c>
      <x:c r="AK23" s="106" t="n">
        <x:f>COUNTIF(C23:AG23,$A$13)</x:f>
        <x:v>1</x:v>
      </x:c>
      <x:c r="AL23" s="106" t="n">
        <x:f>COUNTIF(C23:AG23,$A$14)</x:f>
        <x:v>0</x:v>
      </x:c>
      <x:c r="AM23" s="106" t="n">
        <x:f>COUNTIF(C23:AG23,$A$15)</x:f>
        <x:v>0</x:v>
      </x:c>
    </x:row>
    <x:row r="24" ht="20" customHeight="1">
      <x:c r="A24" s="91" t="str">
        <x:v>Emma Fischer</x:v>
      </x:c>
      <x:c r="B24" s="91" t="str">
        <x:v>Teilzeit</x:v>
      </x:c>
      <x:c r="C24" s="105" t="str">
        <x:v>2B</x:v>
      </x:c>
      <x:c r="D24" s="105" t="str">
        <x:v>1A</x:v>
      </x:c>
      <x:c r="E24" s="105" t="str">
        <x:v>FR</x:v>
      </x:c>
      <x:c r="F24" s="105" t="str">
        <x:v>1B</x:v>
      </x:c>
      <x:c r="G24" s="105" t="str">
        <x:v>2B</x:v>
      </x:c>
      <x:c r="H24" s="105" t="str">
        <x:v>1A</x:v>
      </x:c>
      <x:c r="I24" s="105" t="str">
        <x:v>F</x:v>
      </x:c>
      <x:c r="J24" s="105" t="str">
        <x:v>2A</x:v>
      </x:c>
      <x:c r="K24" s="105" t="str">
        <x:v>2B</x:v>
      </x:c>
      <x:c r="L24" s="105" t="str">
        <x:v>FR</x:v>
      </x:c>
      <x:c r="M24" s="105" t="str">
        <x:v>FR</x:v>
      </x:c>
      <x:c r="N24" s="105" t="str">
        <x:v>2A</x:v>
      </x:c>
      <x:c r="O24" s="105" t="str">
        <x:v>2B</x:v>
      </x:c>
      <x:c r="P24" s="105" t="str">
        <x:v>1A</x:v>
      </x:c>
      <x:c r="Q24" s="105" t="str">
        <x:v>1B</x:v>
      </x:c>
      <x:c r="R24" s="105" t="str">
        <x:v>2A</x:v>
      </x:c>
      <x:c r="S24" s="105" t="str">
        <x:v>FR</x:v>
      </x:c>
      <x:c r="T24" s="105" t="str">
        <x:v>FR</x:v>
      </x:c>
      <x:c r="U24" s="105" t="str">
        <x:v>1B</x:v>
      </x:c>
      <x:c r="V24" s="105" t="str">
        <x:v>2A</x:v>
      </x:c>
      <x:c r="W24" s="105" t="str">
        <x:v>2B</x:v>
      </x:c>
      <x:c r="X24" s="105" t="str">
        <x:v>1A</x:v>
      </x:c>
      <x:c r="Y24" s="105" t="str">
        <x:v>1B</x:v>
      </x:c>
      <x:c r="Z24" s="105" t="str">
        <x:v>1A</x:v>
      </x:c>
      <x:c r="AA24" s="105" t="str">
        <x:v>FR</x:v>
      </x:c>
      <x:c r="AB24" s="105" t="str">
        <x:v>1A</x:v>
      </x:c>
      <x:c r="AC24" s="105" t="str">
        <x:v>1B</x:v>
      </x:c>
      <x:c r="AD24" s="105" t="str">
        <x:v>2A</x:v>
      </x:c>
      <x:c r="AE24" s="105" t="str">
        <x:v>2B</x:v>
      </x:c>
      <x:c r="AF24" s="105" t="str">
        <x:v>1A</x:v>
      </x:c>
      <x:c r="AG24" s="105" t="str">
        <x:v>FR</x:v>
      </x:c>
      <x:c r="AH24" s="106" t="n">
        <x:f>COUNTIF(C24:AG24,$A$8)+COUNTIF(C24:AG24,$A$9)+COUNTIF(C24:AG24,$A$10)+COUNTIF(C24:AG24,$A$11)</x:f>
        <x:v>23</x:v>
      </x:c>
      <x:c r="AI24" s="107" t="n">
        <x:f>COUNTIF(C24:AG24,$A$8)*$G$8+COUNTIF(C24:AG24,$A$9)*$G$9+COUNTIF(C24:AG24,$A$10)*$G$10+COUNTIF(C24:AG24,$A$11)*$G$11+COUNTIF(C24:AG24,$A$12)*$G$12+COUNTIF(C24:AG24,$A$13)*$G$13+COUNTIF(C24:AG24,$A$14)*$G$14+COUNTIF(C24:AG24,$A$15)*$G$15</x:f>
        <x:v>196.75</x:v>
      </x:c>
      <x:c r="AJ24" s="106" t="n">
        <x:f>COUNTIF(C24:AG24,$A$12)</x:f>
        <x:v>7</x:v>
      </x:c>
      <x:c r="AK24" s="106" t="n">
        <x:f>COUNTIF(C24:AG24,$A$13)</x:f>
        <x:v>1</x:v>
      </x:c>
      <x:c r="AL24" s="106" t="n">
        <x:f>COUNTIF(C24:AG24,$A$14)</x:f>
        <x:v>0</x:v>
      </x:c>
      <x:c r="AM24" s="106" t="n">
        <x:f>COUNTIF(C24:AG24,$A$15)</x:f>
        <x:v>0</x:v>
      </x:c>
    </x:row>
    <x:row r="25" ht="20" customHeight="1">
      <x:c r="A25" s="91" t="str">
        <x:v>Felix Wagner</x:v>
      </x:c>
      <x:c r="B25" s="91" t="str">
        <x:v>Vollzeit</x:v>
      </x:c>
      <x:c r="C25" s="105" t="str">
        <x:v>1A</x:v>
      </x:c>
      <x:c r="D25" s="105" t="str">
        <x:v>1B</x:v>
      </x:c>
      <x:c r="E25" s="105" t="str">
        <x:v>1A</x:v>
      </x:c>
      <x:c r="F25" s="105" t="str">
        <x:v>FR</x:v>
      </x:c>
      <x:c r="G25" s="105" t="str">
        <x:v>1A</x:v>
      </x:c>
      <x:c r="H25" s="105" t="str">
        <x:v>1B</x:v>
      </x:c>
      <x:c r="I25" s="105" t="str">
        <x:v>2A</x:v>
      </x:c>
      <x:c r="J25" s="105" t="str">
        <x:v>2B</x:v>
      </x:c>
      <x:c r="K25" s="105" t="str">
        <x:v>1A</x:v>
      </x:c>
      <x:c r="L25" s="105" t="str">
        <x:v>FR</x:v>
      </x:c>
      <x:c r="M25" s="105" t="str">
        <x:v>FR</x:v>
      </x:c>
      <x:c r="N25" s="105" t="str">
        <x:v>2B</x:v>
      </x:c>
      <x:c r="O25" s="105" t="str">
        <x:v>1A</x:v>
      </x:c>
      <x:c r="P25" s="105" t="str">
        <x:v>1B</x:v>
      </x:c>
      <x:c r="Q25" s="105" t="str">
        <x:v>2A</x:v>
      </x:c>
      <x:c r="R25" s="105" t="str">
        <x:v>2B</x:v>
      </x:c>
      <x:c r="S25" s="105" t="str">
        <x:v>FR</x:v>
      </x:c>
      <x:c r="T25" s="105" t="str">
        <x:v>1B</x:v>
      </x:c>
      <x:c r="U25" s="105" t="str">
        <x:v>2A</x:v>
      </x:c>
      <x:c r="V25" s="105" t="str">
        <x:v>2B</x:v>
      </x:c>
      <x:c r="W25" s="105" t="str">
        <x:v>1A</x:v>
      </x:c>
      <x:c r="X25" s="105" t="str">
        <x:v>1B</x:v>
      </x:c>
      <x:c r="Y25" s="105" t="str">
        <x:v>2A</x:v>
      </x:c>
      <x:c r="Z25" s="105" t="str">
        <x:v>FR</x:v>
      </x:c>
      <x:c r="AA25" s="105" t="str">
        <x:v>FR</x:v>
      </x:c>
      <x:c r="AB25" s="105" t="str">
        <x:v>1B</x:v>
      </x:c>
      <x:c r="AC25" s="105" t="str">
        <x:v>K</x:v>
      </x:c>
      <x:c r="AD25" s="105" t="str">
        <x:v>2B</x:v>
      </x:c>
      <x:c r="AE25" s="105" t="str">
        <x:v>1A</x:v>
      </x:c>
      <x:c r="AF25" s="105" t="str">
        <x:v>U</x:v>
      </x:c>
      <x:c r="AG25" s="105" t="str">
        <x:v>FR</x:v>
      </x:c>
      <x:c r="AH25" s="106" t="n">
        <x:f>COUNTIF(C25:AG25,$A$8)+COUNTIF(C25:AG25,$A$9)+COUNTIF(C25:AG25,$A$10)+COUNTIF(C25:AG25,$A$11)</x:f>
        <x:v>22</x:v>
      </x:c>
      <x:c r="AI25" s="107" t="n">
        <x:f>COUNTIF(C25:AG25,$A$8)*$G$8+COUNTIF(C25:AG25,$A$9)*$G$9+COUNTIF(C25:AG25,$A$10)*$G$10+COUNTIF(C25:AG25,$A$11)*$G$11+COUNTIF(C25:AG25,$A$12)*$G$12+COUNTIF(C25:AG25,$A$13)*$G$13+COUNTIF(C25:AG25,$A$14)*$G$14+COUNTIF(C25:AG25,$A$15)*$G$15</x:f>
        <x:v>188</x:v>
      </x:c>
      <x:c r="AJ25" s="106" t="n">
        <x:f>COUNTIF(C25:AG25,$A$12)</x:f>
        <x:v>7</x:v>
      </x:c>
      <x:c r="AK25" s="106" t="n">
        <x:f>COUNTIF(C25:AG25,$A$13)</x:f>
        <x:v>0</x:v>
      </x:c>
      <x:c r="AL25" s="106" t="n">
        <x:f>COUNTIF(C25:AG25,$A$14)</x:f>
        <x:v>1</x:v>
      </x:c>
      <x:c r="AM25" s="106" t="n">
        <x:f>COUNTIF(C25:AG25,$A$15)</x:f>
        <x:v>1</x:v>
      </x:c>
    </x:row>
    <x:row r="26" ht="20" customHeight="1">
      <x:c r="A26" s="91" t="str">
        <x:v>Greta Braun</x:v>
      </x:c>
      <x:c r="B26" s="91" t="str">
        <x:v>Vollzeit</x:v>
      </x:c>
      <x:c r="C26" s="105" t="str">
        <x:v>1B</x:v>
      </x:c>
      <x:c r="D26" s="105" t="str">
        <x:v>2A</x:v>
      </x:c>
      <x:c r="E26" s="105" t="str">
        <x:v>FR</x:v>
      </x:c>
      <x:c r="F26" s="105" t="str">
        <x:v>FR</x:v>
      </x:c>
      <x:c r="G26" s="105" t="str">
        <x:v>1B</x:v>
      </x:c>
      <x:c r="H26" s="105" t="str">
        <x:v>2A</x:v>
      </x:c>
      <x:c r="I26" s="105" t="str">
        <x:v>2B</x:v>
      </x:c>
      <x:c r="J26" s="105" t="str">
        <x:v>1A</x:v>
      </x:c>
      <x:c r="K26" s="105" t="str">
        <x:v>1B</x:v>
      </x:c>
      <x:c r="L26" s="105" t="str">
        <x:v>FR</x:v>
      </x:c>
      <x:c r="M26" s="105" t="str">
        <x:v>FR</x:v>
      </x:c>
      <x:c r="N26" s="105" t="str">
        <x:v>1A</x:v>
      </x:c>
      <x:c r="O26" s="105" t="str">
        <x:v>1B</x:v>
      </x:c>
      <x:c r="P26" s="105" t="str">
        <x:v>2A</x:v>
      </x:c>
      <x:c r="Q26" s="105" t="str">
        <x:v>2B</x:v>
      </x:c>
      <x:c r="R26" s="105" t="str">
        <x:v>1A</x:v>
      </x:c>
      <x:c r="S26" s="105" t="str">
        <x:v>1A</x:v>
      </x:c>
      <x:c r="T26" s="105" t="str">
        <x:v>FR</x:v>
      </x:c>
      <x:c r="U26" s="105" t="str">
        <x:v>2B</x:v>
      </x:c>
      <x:c r="V26" s="105" t="str">
        <x:v>1A</x:v>
      </x:c>
      <x:c r="W26" s="105" t="str">
        <x:v>1B</x:v>
      </x:c>
      <x:c r="X26" s="105" t="str">
        <x:v>K</x:v>
      </x:c>
      <x:c r="Y26" s="105" t="str">
        <x:v>2B</x:v>
      </x:c>
      <x:c r="Z26" s="105" t="str">
        <x:v>FR</x:v>
      </x:c>
      <x:c r="AA26" s="105" t="str">
        <x:v>FR</x:v>
      </x:c>
      <x:c r="AB26" s="105" t="str">
        <x:v>2A</x:v>
      </x:c>
      <x:c r="AC26" s="105" t="str">
        <x:v>2B</x:v>
      </x:c>
      <x:c r="AD26" s="105" t="str">
        <x:v>1A</x:v>
      </x:c>
      <x:c r="AE26" s="105" t="str">
        <x:v>1B</x:v>
      </x:c>
      <x:c r="AF26" s="105" t="str">
        <x:v>2A</x:v>
      </x:c>
      <x:c r="AG26" s="105" t="str">
        <x:v>FR</x:v>
      </x:c>
      <x:c r="AH26" s="106" t="n">
        <x:f>COUNTIF(C26:AG26,$A$8)+COUNTIF(C26:AG26,$A$9)+COUNTIF(C26:AG26,$A$10)+COUNTIF(C26:AG26,$A$11)</x:f>
        <x:v>22</x:v>
      </x:c>
      <x:c r="AI26" s="107" t="n">
        <x:f>COUNTIF(C26:AG26,$A$8)*$G$8+COUNTIF(C26:AG26,$A$9)*$G$9+COUNTIF(C26:AG26,$A$10)*$G$10+COUNTIF(C26:AG26,$A$11)*$G$11+COUNTIF(C26:AG26,$A$12)*$G$12+COUNTIF(C26:AG26,$A$13)*$G$13+COUNTIF(C26:AG26,$A$14)*$G$14+COUNTIF(C26:AG26,$A$15)*$G$15</x:f>
        <x:v>188.25</x:v>
      </x:c>
      <x:c r="AJ26" s="106" t="n">
        <x:f>COUNTIF(C26:AG26,$A$12)</x:f>
        <x:v>8</x:v>
      </x:c>
      <x:c r="AK26" s="106" t="n">
        <x:f>COUNTIF(C26:AG26,$A$13)</x:f>
        <x:v>0</x:v>
      </x:c>
      <x:c r="AL26" s="106" t="n">
        <x:f>COUNTIF(C26:AG26,$A$14)</x:f>
        <x:v>1</x:v>
      </x:c>
      <x:c r="AM26" s="106" t="n">
        <x:f>COUNTIF(C26:AG26,$A$15)</x:f>
        <x:v>0</x:v>
      </x:c>
    </x:row>
    <x:row r="27" ht="20" customHeight="1">
      <x:c r="A27" s="91" t="str">
        <x:v>Hannes Richter</x:v>
      </x:c>
      <x:c r="B27" s="91" t="str">
        <x:v>Ausbildung</x:v>
      </x:c>
      <x:c r="C27" s="105" t="str">
        <x:v>2A</x:v>
      </x:c>
      <x:c r="D27" s="105" t="str">
        <x:v>2B</x:v>
      </x:c>
      <x:c r="E27" s="105" t="str">
        <x:v>FR</x:v>
      </x:c>
      <x:c r="F27" s="105" t="str">
        <x:v>FR</x:v>
      </x:c>
      <x:c r="G27" s="105" t="str">
        <x:v>2A</x:v>
      </x:c>
      <x:c r="H27" s="105" t="str">
        <x:v>2B</x:v>
      </x:c>
      <x:c r="I27" s="105" t="str">
        <x:v>1A</x:v>
      </x:c>
      <x:c r="J27" s="105" t="str">
        <x:v>1B</x:v>
      </x:c>
      <x:c r="K27" s="105" t="str">
        <x:v>2A</x:v>
      </x:c>
      <x:c r="L27" s="105" t="str">
        <x:v>FR</x:v>
      </x:c>
      <x:c r="M27" s="105" t="str">
        <x:v>1B</x:v>
      </x:c>
      <x:c r="N27" s="105" t="str">
        <x:v>1B</x:v>
      </x:c>
      <x:c r="O27" s="105" t="str">
        <x:v>2A</x:v>
      </x:c>
      <x:c r="P27" s="105" t="str">
        <x:v>2B</x:v>
      </x:c>
      <x:c r="Q27" s="105" t="str">
        <x:v>1A</x:v>
      </x:c>
      <x:c r="R27" s="105" t="str">
        <x:v>1B</x:v>
      </x:c>
      <x:c r="S27" s="105" t="str">
        <x:v>FR</x:v>
      </x:c>
      <x:c r="T27" s="105" t="str">
        <x:v>FR</x:v>
      </x:c>
      <x:c r="U27" s="105" t="str">
        <x:v>1A</x:v>
      </x:c>
      <x:c r="V27" s="105" t="str">
        <x:v>1B</x:v>
      </x:c>
      <x:c r="W27" s="105" t="str">
        <x:v>2A</x:v>
      </x:c>
      <x:c r="X27" s="105" t="str">
        <x:v>2B</x:v>
      </x:c>
      <x:c r="Y27" s="105" t="str">
        <x:v>1A</x:v>
      </x:c>
      <x:c r="Z27" s="105" t="str">
        <x:v>FR</x:v>
      </x:c>
      <x:c r="AA27" s="105" t="str">
        <x:v>FR</x:v>
      </x:c>
      <x:c r="AB27" s="105" t="str">
        <x:v>2B</x:v>
      </x:c>
      <x:c r="AC27" s="105" t="str">
        <x:v>1A</x:v>
      </x:c>
      <x:c r="AD27" s="105" t="str">
        <x:v>1B</x:v>
      </x:c>
      <x:c r="AE27" s="105" t="str">
        <x:v>F</x:v>
      </x:c>
      <x:c r="AF27" s="105" t="str">
        <x:v>2B</x:v>
      </x:c>
      <x:c r="AG27" s="105" t="str">
        <x:v>1A</x:v>
      </x:c>
      <x:c r="AH27" s="106" t="n">
        <x:f>COUNTIF(C27:AG27,$A$8)+COUNTIF(C27:AG27,$A$9)+COUNTIF(C27:AG27,$A$10)+COUNTIF(C27:AG27,$A$11)</x:f>
        <x:v>23</x:v>
      </x:c>
      <x:c r="AI27" s="107" t="n">
        <x:f>COUNTIF(C27:AG27,$A$8)*$G$8+COUNTIF(C27:AG27,$A$9)*$G$9+COUNTIF(C27:AG27,$A$10)*$G$10+COUNTIF(C27:AG27,$A$11)*$G$11+COUNTIF(C27:AG27,$A$12)*$G$12+COUNTIF(C27:AG27,$A$13)*$G$13+COUNTIF(C27:AG27,$A$14)*$G$14+COUNTIF(C27:AG27,$A$15)*$G$15</x:f>
        <x:v>196.75</x:v>
      </x:c>
      <x:c r="AJ27" s="106" t="n">
        <x:f>COUNTIF(C27:AG27,$A$12)</x:f>
        <x:v>7</x:v>
      </x:c>
      <x:c r="AK27" s="106" t="n">
        <x:f>COUNTIF(C27:AG27,$A$13)</x:f>
        <x:v>1</x:v>
      </x:c>
      <x:c r="AL27" s="106" t="n">
        <x:f>COUNTIF(C27:AG27,$A$14)</x:f>
        <x:v>0</x:v>
      </x:c>
      <x:c r="AM27" s="106" t="n">
        <x:f>COUNTIF(C27:AG27,$A$15)</x:f>
        <x:v>0</x:v>
      </x:c>
    </x:row>
    <x:row r="28" ht="20" customHeight="1">
      <x:c r="A28" s="91" t="str">
        <x:v>Isabel Neumann</x:v>
      </x:c>
      <x:c r="B28" s="91" t="str">
        <x:v>Teilzeit</x:v>
      </x:c>
      <x:c r="C28" s="105" t="str">
        <x:v>2B</x:v>
      </x:c>
      <x:c r="D28" s="105" t="str">
        <x:v>1A</x:v>
      </x:c>
      <x:c r="E28" s="105" t="str">
        <x:v>FR</x:v>
      </x:c>
      <x:c r="F28" s="105" t="str">
        <x:v>FR</x:v>
      </x:c>
      <x:c r="G28" s="105" t="str">
        <x:v>2B</x:v>
      </x:c>
      <x:c r="H28" s="105" t="str">
        <x:v>1A</x:v>
      </x:c>
      <x:c r="I28" s="105" t="str">
        <x:v>1B</x:v>
      </x:c>
      <x:c r="J28" s="105" t="str">
        <x:v>2A</x:v>
      </x:c>
      <x:c r="K28" s="105" t="str">
        <x:v>2B</x:v>
      </x:c>
      <x:c r="L28" s="105" t="str">
        <x:v>1A</x:v>
      </x:c>
      <x:c r="M28" s="105" t="str">
        <x:v>FR</x:v>
      </x:c>
      <x:c r="N28" s="105" t="str">
        <x:v>K</x:v>
      </x:c>
      <x:c r="O28" s="105" t="str">
        <x:v>2B</x:v>
      </x:c>
      <x:c r="P28" s="105" t="str">
        <x:v>1A</x:v>
      </x:c>
      <x:c r="Q28" s="105" t="str">
        <x:v>1B</x:v>
      </x:c>
      <x:c r="R28" s="105" t="str">
        <x:v>2A</x:v>
      </x:c>
      <x:c r="S28" s="105" t="str">
        <x:v>FR</x:v>
      </x:c>
      <x:c r="T28" s="105" t="str">
        <x:v>FR</x:v>
      </x:c>
      <x:c r="U28" s="105" t="str">
        <x:v>1B</x:v>
      </x:c>
      <x:c r="V28" s="105" t="str">
        <x:v>2A</x:v>
      </x:c>
      <x:c r="W28" s="105" t="str">
        <x:v>2B</x:v>
      </x:c>
      <x:c r="X28" s="105" t="str">
        <x:v>F</x:v>
      </x:c>
      <x:c r="Y28" s="105" t="str">
        <x:v>1B</x:v>
      </x:c>
      <x:c r="Z28" s="105" t="str">
        <x:v>FR</x:v>
      </x:c>
      <x:c r="AA28" s="105" t="str">
        <x:v>1B</x:v>
      </x:c>
      <x:c r="AB28" s="105" t="str">
        <x:v>1A</x:v>
      </x:c>
      <x:c r="AC28" s="105" t="str">
        <x:v>1B</x:v>
      </x:c>
      <x:c r="AD28" s="105" t="str">
        <x:v>2A</x:v>
      </x:c>
      <x:c r="AE28" s="105" t="str">
        <x:v>U</x:v>
      </x:c>
      <x:c r="AF28" s="105" t="str">
        <x:v>1A</x:v>
      </x:c>
      <x:c r="AG28" s="105" t="str">
        <x:v>FR</x:v>
      </x:c>
      <x:c r="AH28" s="106" t="n">
        <x:f>COUNTIF(C28:AG28,$A$8)+COUNTIF(C28:AG28,$A$9)+COUNTIF(C28:AG28,$A$10)+COUNTIF(C28:AG28,$A$11)</x:f>
        <x:v>21</x:v>
      </x:c>
      <x:c r="AI28" s="107" t="n">
        <x:f>COUNTIF(C28:AG28,$A$8)*$G$8+COUNTIF(C28:AG28,$A$9)*$G$9+COUNTIF(C28:AG28,$A$10)*$G$10+COUNTIF(C28:AG28,$A$11)*$G$11+COUNTIF(C28:AG28,$A$12)*$G$12+COUNTIF(C28:AG28,$A$13)*$G$13+COUNTIF(C28:AG28,$A$14)*$G$14+COUNTIF(C28:AG28,$A$15)*$G$15</x:f>
        <x:v>179.5</x:v>
      </x:c>
      <x:c r="AJ28" s="106" t="n">
        <x:f>COUNTIF(C28:AG28,$A$12)</x:f>
        <x:v>7</x:v>
      </x:c>
      <x:c r="AK28" s="106" t="n">
        <x:f>COUNTIF(C28:AG28,$A$13)</x:f>
        <x:v>1</x:v>
      </x:c>
      <x:c r="AL28" s="106" t="n">
        <x:f>COUNTIF(C28:AG28,$A$14)</x:f>
        <x:v>1</x:v>
      </x:c>
      <x:c r="AM28" s="106" t="n">
        <x:f>COUNTIF(C28:AG28,$A$15)</x:f>
        <x:v>1</x:v>
      </x:c>
    </x:row>
    <x:row r="29" ht="20" customHeight="1">
      <x:c r="A29" s="91" t="str">
        <x:v>Jonas Klein</x:v>
      </x:c>
      <x:c r="B29" s="91" t="str">
        <x:v>Vollzeit</x:v>
      </x:c>
      <x:c r="C29" s="105" t="str">
        <x:v>1A</x:v>
      </x:c>
      <x:c r="D29" s="105" t="str">
        <x:v>1B</x:v>
      </x:c>
      <x:c r="E29" s="105" t="str">
        <x:v>FR</x:v>
      </x:c>
      <x:c r="F29" s="105" t="str">
        <x:v>1B</x:v>
      </x:c>
      <x:c r="G29" s="105" t="str">
        <x:v>1A</x:v>
      </x:c>
      <x:c r="H29" s="105" t="str">
        <x:v>1B</x:v>
      </x:c>
      <x:c r="I29" s="105" t="str">
        <x:v>K</x:v>
      </x:c>
      <x:c r="J29" s="105" t="str">
        <x:v>2B</x:v>
      </x:c>
      <x:c r="K29" s="105" t="str">
        <x:v>1A</x:v>
      </x:c>
      <x:c r="L29" s="105" t="str">
        <x:v>FR</x:v>
      </x:c>
      <x:c r="M29" s="105" t="str">
        <x:v>FR</x:v>
      </x:c>
      <x:c r="N29" s="105" t="str">
        <x:v>2B</x:v>
      </x:c>
      <x:c r="O29" s="105" t="str">
        <x:v>1A</x:v>
      </x:c>
      <x:c r="P29" s="105" t="str">
        <x:v>1B</x:v>
      </x:c>
      <x:c r="Q29" s="105" t="str">
        <x:v>F</x:v>
      </x:c>
      <x:c r="R29" s="105" t="str">
        <x:v>2B</x:v>
      </x:c>
      <x:c r="S29" s="105" t="str">
        <x:v>FR</x:v>
      </x:c>
      <x:c r="T29" s="105" t="str">
        <x:v>FR</x:v>
      </x:c>
      <x:c r="U29" s="105" t="str">
        <x:v>2A</x:v>
      </x:c>
      <x:c r="V29" s="105" t="str">
        <x:v>2B</x:v>
      </x:c>
      <x:c r="W29" s="105" t="str">
        <x:v>1A</x:v>
      </x:c>
      <x:c r="X29" s="105" t="str">
        <x:v>1B</x:v>
      </x:c>
      <x:c r="Y29" s="105" t="str">
        <x:v>2A</x:v>
      </x:c>
      <x:c r="Z29" s="105" t="str">
        <x:v>1A</x:v>
      </x:c>
      <x:c r="AA29" s="105" t="str">
        <x:v>FR</x:v>
      </x:c>
      <x:c r="AB29" s="105" t="str">
        <x:v>1B</x:v>
      </x:c>
      <x:c r="AC29" s="105" t="str">
        <x:v>2A</x:v>
      </x:c>
      <x:c r="AD29" s="105" t="str">
        <x:v>2B</x:v>
      </x:c>
      <x:c r="AE29" s="105" t="str">
        <x:v>1A</x:v>
      </x:c>
      <x:c r="AF29" s="105" t="str">
        <x:v>1B</x:v>
      </x:c>
      <x:c r="AG29" s="105" t="str">
        <x:v>FR</x:v>
      </x:c>
      <x:c r="AH29" s="106" t="n">
        <x:f>COUNTIF(C29:AG29,$A$8)+COUNTIF(C29:AG29,$A$9)+COUNTIF(C29:AG29,$A$10)+COUNTIF(C29:AG29,$A$11)</x:f>
        <x:v>22</x:v>
      </x:c>
      <x:c r="AI29" s="107" t="n">
        <x:f>COUNTIF(C29:AG29,$A$8)*$G$8+COUNTIF(C29:AG29,$A$9)*$G$9+COUNTIF(C29:AG29,$A$10)*$G$10+COUNTIF(C29:AG29,$A$11)*$G$11+COUNTIF(C29:AG29,$A$12)*$G$12+COUNTIF(C29:AG29,$A$13)*$G$13+COUNTIF(C29:AG29,$A$14)*$G$14+COUNTIF(C29:AG29,$A$15)*$G$15</x:f>
        <x:v>187.75</x:v>
      </x:c>
      <x:c r="AJ29" s="106" t="n">
        <x:f>COUNTIF(C29:AG29,$A$12)</x:f>
        <x:v>7</x:v>
      </x:c>
      <x:c r="AK29" s="106" t="n">
        <x:f>COUNTIF(C29:AG29,$A$13)</x:f>
        <x:v>1</x:v>
      </x:c>
      <x:c r="AL29" s="106" t="n">
        <x:f>COUNTIF(C29:AG29,$A$14)</x:f>
        <x:v>1</x:v>
      </x:c>
      <x:c r="AM29" s="106" t="n">
        <x:f>COUNTIF(C29:AG29,$A$15)</x:f>
        <x:v>0</x:v>
      </x:c>
    </x:row>
    <x:row r="30" ht="20" customHeight="1">
      <x:c r="A30" s="91" t="str">
        <x:v>Lara Zimmermann</x:v>
      </x:c>
      <x:c r="B30" s="91" t="str">
        <x:v>Vollzeit</x:v>
      </x:c>
      <x:c r="C30" s="105" t="str">
        <x:v>1B</x:v>
      </x:c>
      <x:c r="D30" s="105" t="str">
        <x:v>K</x:v>
      </x:c>
      <x:c r="E30" s="105" t="str">
        <x:v>1A</x:v>
      </x:c>
      <x:c r="F30" s="105" t="str">
        <x:v>FR</x:v>
      </x:c>
      <x:c r="G30" s="105" t="str">
        <x:v>1B</x:v>
      </x:c>
      <x:c r="H30" s="105" t="str">
        <x:v>2A</x:v>
      </x:c>
      <x:c r="I30" s="105" t="str">
        <x:v>2B</x:v>
      </x:c>
      <x:c r="J30" s="105" t="str">
        <x:v>F</x:v>
      </x:c>
      <x:c r="K30" s="105" t="str">
        <x:v>1B</x:v>
      </x:c>
      <x:c r="L30" s="105" t="str">
        <x:v>FR</x:v>
      </x:c>
      <x:c r="M30" s="105" t="str">
        <x:v>FR</x:v>
      </x:c>
      <x:c r="N30" s="105" t="str">
        <x:v>1A</x:v>
      </x:c>
      <x:c r="O30" s="105" t="str">
        <x:v>1B</x:v>
      </x:c>
      <x:c r="P30" s="105" t="str">
        <x:v>2A</x:v>
      </x:c>
      <x:c r="Q30" s="105" t="str">
        <x:v>2B</x:v>
      </x:c>
      <x:c r="R30" s="105" t="str">
        <x:v>1A</x:v>
      </x:c>
      <x:c r="S30" s="105" t="str">
        <x:v>FR</x:v>
      </x:c>
      <x:c r="T30" s="105" t="str">
        <x:v>1B</x:v>
      </x:c>
      <x:c r="U30" s="105" t="str">
        <x:v>2B</x:v>
      </x:c>
      <x:c r="V30" s="105" t="str">
        <x:v>1A</x:v>
      </x:c>
      <x:c r="W30" s="105" t="str">
        <x:v>1B</x:v>
      </x:c>
      <x:c r="X30" s="105" t="str">
        <x:v>2A</x:v>
      </x:c>
      <x:c r="Y30" s="105" t="str">
        <x:v>2B</x:v>
      </x:c>
      <x:c r="Z30" s="105" t="str">
        <x:v>FR</x:v>
      </x:c>
      <x:c r="AA30" s="105" t="str">
        <x:v>FR</x:v>
      </x:c>
      <x:c r="AB30" s="105" t="str">
        <x:v>2A</x:v>
      </x:c>
      <x:c r="AC30" s="105" t="str">
        <x:v>2B</x:v>
      </x:c>
      <x:c r="AD30" s="105" t="str">
        <x:v>1A</x:v>
      </x:c>
      <x:c r="AE30" s="105" t="str">
        <x:v>1B</x:v>
      </x:c>
      <x:c r="AF30" s="105" t="str">
        <x:v>2A</x:v>
      </x:c>
      <x:c r="AG30" s="105" t="str">
        <x:v>FR</x:v>
      </x:c>
      <x:c r="AH30" s="106" t="n">
        <x:f>COUNTIF(C30:AG30,$A$8)+COUNTIF(C30:AG30,$A$9)+COUNTIF(C30:AG30,$A$10)+COUNTIF(C30:AG30,$A$11)</x:f>
        <x:v>22</x:v>
      </x:c>
      <x:c r="AI30" s="107" t="n">
        <x:f>COUNTIF(C30:AG30,$A$8)*$G$8+COUNTIF(C30:AG30,$A$9)*$G$9+COUNTIF(C30:AG30,$A$10)*$G$10+COUNTIF(C30:AG30,$A$11)*$G$11+COUNTIF(C30:AG30,$A$12)*$G$12+COUNTIF(C30:AG30,$A$13)*$G$13+COUNTIF(C30:AG30,$A$14)*$G$14+COUNTIF(C30:AG30,$A$15)*$G$15</x:f>
        <x:v>188.25</x:v>
      </x:c>
      <x:c r="AJ30" s="106" t="n">
        <x:f>COUNTIF(C30:AG30,$A$12)</x:f>
        <x:v>7</x:v>
      </x:c>
      <x:c r="AK30" s="106" t="n">
        <x:f>COUNTIF(C30:AG30,$A$13)</x:f>
        <x:v>1</x:v>
      </x:c>
      <x:c r="AL30" s="106" t="n">
        <x:f>COUNTIF(C30:AG30,$A$14)</x:f>
        <x:v>1</x:v>
      </x:c>
      <x:c r="AM30" s="106" t="n">
        <x:f>COUNTIF(C30:AG30,$A$15)</x:f>
        <x:v>0</x:v>
      </x:c>
    </x:row>
    <x:row r="31" ht="20" customHeight="1">
      <x:c r="A31" s="91" t="str">
        <x:v>Max Berger</x:v>
      </x:c>
      <x:c r="B31" s="91" t="str">
        <x:v>Aushilfe</x:v>
      </x:c>
      <x:c r="C31" s="105" t="str">
        <x:v>F</x:v>
      </x:c>
      <x:c r="D31" s="105" t="str">
        <x:v>2B</x:v>
      </x:c>
      <x:c r="E31" s="105" t="str">
        <x:v>FR</x:v>
      </x:c>
      <x:c r="F31" s="105" t="str">
        <x:v>FR</x:v>
      </x:c>
      <x:c r="G31" s="105" t="str">
        <x:v>2A</x:v>
      </x:c>
      <x:c r="H31" s="105" t="str">
        <x:v>2B</x:v>
      </x:c>
      <x:c r="I31" s="105" t="str">
        <x:v>1A</x:v>
      </x:c>
      <x:c r="J31" s="105" t="str">
        <x:v>1B</x:v>
      </x:c>
      <x:c r="K31" s="105" t="str">
        <x:v>2A</x:v>
      </x:c>
      <x:c r="L31" s="105" t="str">
        <x:v>FR</x:v>
      </x:c>
      <x:c r="M31" s="105" t="str">
        <x:v>FR</x:v>
      </x:c>
      <x:c r="N31" s="105" t="str">
        <x:v>1B</x:v>
      </x:c>
      <x:c r="O31" s="105" t="str">
        <x:v>2A</x:v>
      </x:c>
      <x:c r="P31" s="105" t="str">
        <x:v>2B</x:v>
      </x:c>
      <x:c r="Q31" s="105" t="str">
        <x:v>1A</x:v>
      </x:c>
      <x:c r="R31" s="105" t="str">
        <x:v>1B</x:v>
      </x:c>
      <x:c r="S31" s="105" t="str">
        <x:v>1A</x:v>
      </x:c>
      <x:c r="T31" s="105" t="str">
        <x:v>FR</x:v>
      </x:c>
      <x:c r="U31" s="105" t="str">
        <x:v>1A</x:v>
      </x:c>
      <x:c r="V31" s="105" t="str">
        <x:v>1B</x:v>
      </x:c>
      <x:c r="W31" s="105" t="str">
        <x:v>2A</x:v>
      </x:c>
      <x:c r="X31" s="105" t="str">
        <x:v>2B</x:v>
      </x:c>
      <x:c r="Y31" s="105" t="str">
        <x:v>1A</x:v>
      </x:c>
      <x:c r="Z31" s="105" t="str">
        <x:v>FR</x:v>
      </x:c>
      <x:c r="AA31" s="105" t="str">
        <x:v>FR</x:v>
      </x:c>
      <x:c r="AB31" s="105" t="str">
        <x:v>2B</x:v>
      </x:c>
      <x:c r="AC31" s="105" t="str">
        <x:v>1A</x:v>
      </x:c>
      <x:c r="AD31" s="105" t="str">
        <x:v>U</x:v>
      </x:c>
      <x:c r="AE31" s="105" t="str">
        <x:v>2A</x:v>
      </x:c>
      <x:c r="AF31" s="105" t="str">
        <x:v>2B</x:v>
      </x:c>
      <x:c r="AG31" s="105" t="str">
        <x:v>FR</x:v>
      </x:c>
      <x:c r="AH31" s="106" t="n">
        <x:f>COUNTIF(C31:AG31,$A$8)+COUNTIF(C31:AG31,$A$9)+COUNTIF(C31:AG31,$A$10)+COUNTIF(C31:AG31,$A$11)</x:f>
        <x:v>21</x:v>
      </x:c>
      <x:c r="AI31" s="107" t="n">
        <x:f>COUNTIF(C31:AG31,$A$8)*$G$8+COUNTIF(C31:AG31,$A$9)*$G$9+COUNTIF(C31:AG31,$A$10)*$G$10+COUNTIF(C31:AG31,$A$11)*$G$11+COUNTIF(C31:AG31,$A$12)*$G$12+COUNTIF(C31:AG31,$A$13)*$G$13+COUNTIF(C31:AG31,$A$14)*$G$14+COUNTIF(C31:AG31,$A$15)*$G$15</x:f>
        <x:v>179.75</x:v>
      </x:c>
      <x:c r="AJ31" s="106" t="n">
        <x:f>COUNTIF(C31:AG31,$A$12)</x:f>
        <x:v>8</x:v>
      </x:c>
      <x:c r="AK31" s="106" t="n">
        <x:f>COUNTIF(C31:AG31,$A$13)</x:f>
        <x:v>1</x:v>
      </x:c>
      <x:c r="AL31" s="106" t="n">
        <x:f>COUNTIF(C31:AG31,$A$14)</x:f>
        <x:v>0</x:v>
      </x:c>
      <x:c r="AM31" s="106" t="n">
        <x:f>COUNTIF(C31:AG31,$A$15)</x:f>
        <x:v>1</x:v>
      </x:c>
    </x:row>
    <x:row r="32" ht="20" customHeight="1">
      <x:c r="A32" s="91" t="str">
        <x:v>Nina Schwarz</x:v>
      </x:c>
      <x:c r="B32" s="91" t="str">
        <x:v>Teilzeit</x:v>
      </x:c>
      <x:c r="C32" s="105" t="str">
        <x:v>2B</x:v>
      </x:c>
      <x:c r="D32" s="105" t="str">
        <x:v>1A</x:v>
      </x:c>
      <x:c r="E32" s="105" t="str">
        <x:v>FR</x:v>
      </x:c>
      <x:c r="F32" s="105" t="str">
        <x:v>FR</x:v>
      </x:c>
      <x:c r="G32" s="105" t="str">
        <x:v>2B</x:v>
      </x:c>
      <x:c r="H32" s="105" t="str">
        <x:v>1A</x:v>
      </x:c>
      <x:c r="I32" s="105" t="str">
        <x:v>1B</x:v>
      </x:c>
      <x:c r="J32" s="105" t="str">
        <x:v>2A</x:v>
      </x:c>
      <x:c r="K32" s="105" t="str">
        <x:v>2B</x:v>
      </x:c>
      <x:c r="L32" s="105" t="str">
        <x:v>FR</x:v>
      </x:c>
      <x:c r="M32" s="105" t="str">
        <x:v>1B</x:v>
      </x:c>
      <x:c r="N32" s="105" t="str">
        <x:v>2A</x:v>
      </x:c>
      <x:c r="O32" s="105" t="str">
        <x:v>2B</x:v>
      </x:c>
      <x:c r="P32" s="105" t="str">
        <x:v>1A</x:v>
      </x:c>
      <x:c r="Q32" s="105" t="str">
        <x:v>1B</x:v>
      </x:c>
      <x:c r="R32" s="105" t="str">
        <x:v>2A</x:v>
      </x:c>
      <x:c r="S32" s="105" t="str">
        <x:v>FR</x:v>
      </x:c>
      <x:c r="T32" s="105" t="str">
        <x:v>FR</x:v>
      </x:c>
      <x:c r="U32" s="105" t="str">
        <x:v>1B</x:v>
      </x:c>
      <x:c r="V32" s="105" t="str">
        <x:v>2A</x:v>
      </x:c>
      <x:c r="W32" s="105" t="str">
        <x:v>2B</x:v>
      </x:c>
      <x:c r="X32" s="105" t="str">
        <x:v>1A</x:v>
      </x:c>
      <x:c r="Y32" s="105" t="str">
        <x:v>1B</x:v>
      </x:c>
      <x:c r="Z32" s="105" t="str">
        <x:v>FR</x:v>
      </x:c>
      <x:c r="AA32" s="105" t="str">
        <x:v>FR</x:v>
      </x:c>
      <x:c r="AB32" s="105" t="str">
        <x:v>1A</x:v>
      </x:c>
      <x:c r="AC32" s="105" t="str">
        <x:v>1B</x:v>
      </x:c>
      <x:c r="AD32" s="105" t="str">
        <x:v>2A</x:v>
      </x:c>
      <x:c r="AE32" s="105" t="str">
        <x:v>2B</x:v>
      </x:c>
      <x:c r="AF32" s="105" t="str">
        <x:v>1A</x:v>
      </x:c>
      <x:c r="AG32" s="105" t="str">
        <x:v>1A</x:v>
      </x:c>
      <x:c r="AH32" s="106" t="n">
        <x:f>COUNTIF(C32:AG32,$A$8)+COUNTIF(C32:AG32,$A$9)+COUNTIF(C32:AG32,$A$10)+COUNTIF(C32:AG32,$A$11)</x:f>
        <x:v>24</x:v>
      </x:c>
      <x:c r="AI32" s="107" t="n">
        <x:f>COUNTIF(C32:AG32,$A$8)*$G$8+COUNTIF(C32:AG32,$A$9)*$G$9+COUNTIF(C32:AG32,$A$10)*$G$10+COUNTIF(C32:AG32,$A$11)*$G$11+COUNTIF(C32:AG32,$A$12)*$G$12+COUNTIF(C32:AG32,$A$13)*$G$13+COUNTIF(C32:AG32,$A$14)*$G$14+COUNTIF(C32:AG32,$A$15)*$G$15</x:f>
        <x:v>205.25</x:v>
      </x:c>
      <x:c r="AJ32" s="106" t="n">
        <x:f>COUNTIF(C32:AG32,$A$12)</x:f>
        <x:v>7</x:v>
      </x:c>
      <x:c r="AK32" s="106" t="n">
        <x:f>COUNTIF(C32:AG32,$A$13)</x:f>
        <x:v>0</x:v>
      </x:c>
      <x:c r="AL32" s="106" t="n">
        <x:f>COUNTIF(C32:AG32,$A$14)</x:f>
        <x:v>0</x:v>
      </x:c>
      <x:c r="AM32" s="106" t="n">
        <x:f>COUNTIF(C32:AG32,$A$15)</x:f>
        <x:v>0</x:v>
      </x:c>
    </x:row>
    <x:row r="33" ht="20" customHeight="1">
      <x:c r="A33" s="91" t="str">
        <x:v>Oskar Lang</x:v>
      </x:c>
      <x:c r="B33" s="91" t="str">
        <x:v>Vollzeit</x:v>
      </x:c>
      <x:c r="C33" s="105" t="str">
        <x:v>1A</x:v>
      </x:c>
      <x:c r="D33" s="105" t="str">
        <x:v>1B</x:v>
      </x:c>
      <x:c r="E33" s="105" t="str">
        <x:v>FR</x:v>
      </x:c>
      <x:c r="F33" s="105" t="str">
        <x:v>FR</x:v>
      </x:c>
      <x:c r="G33" s="105" t="str">
        <x:v>1A</x:v>
      </x:c>
      <x:c r="H33" s="105" t="str">
        <x:v>1B</x:v>
      </x:c>
      <x:c r="I33" s="105" t="str">
        <x:v>2A</x:v>
      </x:c>
      <x:c r="J33" s="105" t="str">
        <x:v>2B</x:v>
      </x:c>
      <x:c r="K33" s="105" t="str">
        <x:v>1A</x:v>
      </x:c>
      <x:c r="L33" s="105" t="str">
        <x:v>1A</x:v>
      </x:c>
      <x:c r="M33" s="105" t="str">
        <x:v>FR</x:v>
      </x:c>
      <x:c r="N33" s="105" t="str">
        <x:v>2B</x:v>
      </x:c>
      <x:c r="O33" s="105" t="str">
        <x:v>1A</x:v>
      </x:c>
      <x:c r="P33" s="105" t="str">
        <x:v>1B</x:v>
      </x:c>
      <x:c r="Q33" s="105" t="str">
        <x:v>2A</x:v>
      </x:c>
      <x:c r="R33" s="105" t="str">
        <x:v>2B</x:v>
      </x:c>
      <x:c r="S33" s="105" t="str">
        <x:v>FR</x:v>
      </x:c>
      <x:c r="T33" s="105" t="str">
        <x:v>FR</x:v>
      </x:c>
      <x:c r="U33" s="105" t="str">
        <x:v>2A</x:v>
      </x:c>
      <x:c r="V33" s="105" t="str">
        <x:v>2B</x:v>
      </x:c>
      <x:c r="W33" s="105" t="str">
        <x:v>1A</x:v>
      </x:c>
      <x:c r="X33" s="105" t="str">
        <x:v>1B</x:v>
      </x:c>
      <x:c r="Y33" s="105" t="str">
        <x:v>2A</x:v>
      </x:c>
      <x:c r="Z33" s="105" t="str">
        <x:v>FR</x:v>
      </x:c>
      <x:c r="AA33" s="105" t="str">
        <x:v>1B</x:v>
      </x:c>
      <x:c r="AB33" s="105" t="str">
        <x:v>1B</x:v>
      </x:c>
      <x:c r="AC33" s="105" t="str">
        <x:v>2A</x:v>
      </x:c>
      <x:c r="AD33" s="105" t="str">
        <x:v>2B</x:v>
      </x:c>
      <x:c r="AE33" s="105" t="str">
        <x:v>1A</x:v>
      </x:c>
      <x:c r="AF33" s="105" t="str">
        <x:v>F</x:v>
      </x:c>
      <x:c r="AG33" s="105" t="str">
        <x:v>FR</x:v>
      </x:c>
      <x:c r="AH33" s="106" t="n">
        <x:f>COUNTIF(C33:AG33,$A$8)+COUNTIF(C33:AG33,$A$9)+COUNTIF(C33:AG33,$A$10)+COUNTIF(C33:AG33,$A$11)</x:f>
        <x:v>23</x:v>
      </x:c>
      <x:c r="AI33" s="107" t="n">
        <x:f>COUNTIF(C33:AG33,$A$8)*$G$8+COUNTIF(C33:AG33,$A$9)*$G$9+COUNTIF(C33:AG33,$A$10)*$G$10+COUNTIF(C33:AG33,$A$11)*$G$11+COUNTIF(C33:AG33,$A$12)*$G$12+COUNTIF(C33:AG33,$A$13)*$G$13+COUNTIF(C33:AG33,$A$14)*$G$14+COUNTIF(C33:AG33,$A$15)*$G$15</x:f>
        <x:v>196.75</x:v>
      </x:c>
      <x:c r="AJ33" s="106" t="n">
        <x:f>COUNTIF(C33:AG33,$A$12)</x:f>
        <x:v>7</x:v>
      </x:c>
      <x:c r="AK33" s="106" t="n">
        <x:f>COUNTIF(C33:AG33,$A$13)</x:f>
        <x:v>1</x:v>
      </x:c>
      <x:c r="AL33" s="106" t="n">
        <x:f>COUNTIF(C33:AG33,$A$14)</x:f>
        <x:v>0</x:v>
      </x:c>
      <x:c r="AM33" s="106" t="n">
        <x:f>COUNTIF(C33:AG33,$A$15)</x:f>
        <x:v>0</x:v>
      </x:c>
    </x:row>
    <x:row r="34" ht="20" customHeight="1">
      <x:c r="A34" s="91" t="str">
        <x:v>Paula Krüger</x:v>
      </x:c>
      <x:c r="B34" s="91" t="str">
        <x:v>Ausbildung</x:v>
      </x:c>
      <x:c r="C34" s="105" t="str">
        <x:v>1B</x:v>
      </x:c>
      <x:c r="D34" s="105" t="str">
        <x:v>2A</x:v>
      </x:c>
      <x:c r="E34" s="105" t="str">
        <x:v>FR</x:v>
      </x:c>
      <x:c r="F34" s="105" t="str">
        <x:v>1B</x:v>
      </x:c>
      <x:c r="G34" s="105" t="str">
        <x:v>1B</x:v>
      </x:c>
      <x:c r="H34" s="105" t="str">
        <x:v>2A</x:v>
      </x:c>
      <x:c r="I34" s="105" t="str">
        <x:v>2B</x:v>
      </x:c>
      <x:c r="J34" s="105" t="str">
        <x:v>1A</x:v>
      </x:c>
      <x:c r="K34" s="105" t="str">
        <x:v>1B</x:v>
      </x:c>
      <x:c r="L34" s="105" t="str">
        <x:v>FR</x:v>
      </x:c>
      <x:c r="M34" s="105" t="str">
        <x:v>FR</x:v>
      </x:c>
      <x:c r="N34" s="105" t="str">
        <x:v>1A</x:v>
      </x:c>
      <x:c r="O34" s="105" t="str">
        <x:v>1B</x:v>
      </x:c>
      <x:c r="P34" s="105" t="str">
        <x:v>2A</x:v>
      </x:c>
      <x:c r="Q34" s="105" t="str">
        <x:v>2B</x:v>
      </x:c>
      <x:c r="R34" s="105" t="str">
        <x:v>1A</x:v>
      </x:c>
      <x:c r="S34" s="105" t="str">
        <x:v>FR</x:v>
      </x:c>
      <x:c r="T34" s="105" t="str">
        <x:v>FR</x:v>
      </x:c>
      <x:c r="U34" s="105" t="str">
        <x:v>2B</x:v>
      </x:c>
      <x:c r="V34" s="105" t="str">
        <x:v>1A</x:v>
      </x:c>
      <x:c r="W34" s="105" t="str">
        <x:v>1B</x:v>
      </x:c>
      <x:c r="X34" s="105" t="str">
        <x:v>2A</x:v>
      </x:c>
      <x:c r="Y34" s="105" t="str">
        <x:v>F</x:v>
      </x:c>
      <x:c r="Z34" s="105" t="str">
        <x:v>1A</x:v>
      </x:c>
      <x:c r="AA34" s="105" t="str">
        <x:v>FR</x:v>
      </x:c>
      <x:c r="AB34" s="105" t="str">
        <x:v>2A</x:v>
      </x:c>
      <x:c r="AC34" s="105" t="str">
        <x:v>U</x:v>
      </x:c>
      <x:c r="AD34" s="105" t="str">
        <x:v>1A</x:v>
      </x:c>
      <x:c r="AE34" s="105" t="str">
        <x:v>1B</x:v>
      </x:c>
      <x:c r="AF34" s="105" t="str">
        <x:v>2A</x:v>
      </x:c>
      <x:c r="AG34" s="105" t="str">
        <x:v>FR</x:v>
      </x:c>
      <x:c r="AH34" s="106" t="n">
        <x:f>COUNTIF(C34:AG34,$A$8)+COUNTIF(C34:AG34,$A$9)+COUNTIF(C34:AG34,$A$10)+COUNTIF(C34:AG34,$A$11)</x:f>
        <x:v>22</x:v>
      </x:c>
      <x:c r="AI34" s="107" t="n">
        <x:f>COUNTIF(C34:AG34,$A$8)*$G$8+COUNTIF(C34:AG34,$A$9)*$G$9+COUNTIF(C34:AG34,$A$10)*$G$10+COUNTIF(C34:AG34,$A$11)*$G$11+COUNTIF(C34:AG34,$A$12)*$G$12+COUNTIF(C34:AG34,$A$13)*$G$13+COUNTIF(C34:AG34,$A$14)*$G$14+COUNTIF(C34:AG34,$A$15)*$G$15</x:f>
        <x:v>188.5</x:v>
      </x:c>
      <x:c r="AJ34" s="106" t="n">
        <x:f>COUNTIF(C34:AG34,$A$12)</x:f>
        <x:v>7</x:v>
      </x:c>
      <x:c r="AK34" s="106" t="n">
        <x:f>COUNTIF(C34:AG34,$A$13)</x:f>
        <x:v>1</x:v>
      </x:c>
      <x:c r="AL34" s="106" t="n">
        <x:f>COUNTIF(C34:AG34,$A$14)</x:f>
        <x:v>0</x:v>
      </x:c>
      <x:c r="AM34" s="106" t="n">
        <x:f>COUNTIF(C34:AG34,$A$15)</x:f>
        <x:v>1</x:v>
      </x:c>
    </x:row>
    <x:row r="35">
      <x:c r="A35" s="89"/>
      <x:c r="B35" s="89"/>
      <x:c r="C35" s="89"/>
      <x:c r="D35" s="89"/>
      <x:c r="E35" s="89"/>
      <x:c r="F35" s="89"/>
      <x:c r="G35" s="89"/>
      <x:c r="H35" s="89"/>
      <x:c r="I35" s="89"/>
      <x:c r="J35" s="89"/>
      <x:c r="K35" s="89"/>
      <x:c r="L35" s="89"/>
      <x:c r="M35" s="89"/>
      <x:c r="N35" s="89"/>
      <x:c r="O35" s="89"/>
      <x:c r="P35" s="89"/>
      <x:c r="Q35" s="89"/>
      <x:c r="R35" s="89"/>
      <x:c r="S35" s="89"/>
      <x:c r="T35" s="89"/>
      <x:c r="U35" s="89"/>
      <x:c r="V35" s="89"/>
      <x:c r="W35" s="89"/>
      <x:c r="X35" s="89"/>
      <x:c r="Y35" s="89"/>
      <x:c r="Z35" s="89"/>
      <x:c r="AA35" s="89"/>
      <x:c r="AB35" s="89"/>
      <x:c r="AC35" s="89"/>
      <x:c r="AD35" s="89"/>
      <x:c r="AE35" s="89"/>
      <x:c r="AF35" s="89"/>
      <x:c r="AG35" s="89"/>
      <x:c r="AH35" s="89"/>
      <x:c r="AI35" s="89"/>
      <x:c r="AJ35" s="89"/>
      <x:c r="AK35" s="89"/>
      <x:c r="AL35" s="89"/>
      <x:c r="AM35" s="89"/>
    </x:row>
    <x:row r="36">
      <x:c r="A36" s="89"/>
      <x:c r="B36" s="89"/>
      <x:c r="C36" s="89"/>
      <x:c r="D36" s="89"/>
      <x:c r="E36" s="89"/>
      <x:c r="F36" s="89"/>
      <x:c r="G36" s="89"/>
      <x:c r="H36" s="89"/>
      <x:c r="I36" s="89"/>
      <x:c r="J36" s="89"/>
      <x:c r="K36" s="89"/>
      <x:c r="L36" s="89"/>
      <x:c r="M36" s="89"/>
      <x:c r="N36" s="89"/>
      <x:c r="O36" s="89"/>
      <x:c r="P36" s="89"/>
      <x:c r="Q36" s="89"/>
      <x:c r="R36" s="89"/>
      <x:c r="S36" s="89"/>
      <x:c r="T36" s="89"/>
      <x:c r="U36" s="89"/>
      <x:c r="V36" s="89"/>
      <x:c r="W36" s="89"/>
      <x:c r="X36" s="89"/>
      <x:c r="Y36" s="89"/>
      <x:c r="Z36" s="89"/>
      <x:c r="AA36" s="89"/>
      <x:c r="AB36" s="89"/>
      <x:c r="AC36" s="89"/>
      <x:c r="AD36" s="89"/>
      <x:c r="AE36" s="89"/>
      <x:c r="AF36" s="89"/>
      <x:c r="AG36" s="89"/>
      <x:c r="AH36" s="89"/>
      <x:c r="AI36" s="89"/>
      <x:c r="AJ36" s="89"/>
      <x:c r="AK36" s="89"/>
      <x:c r="AL36" s="89"/>
      <x:c r="AM36" s="89"/>
    </x:row>
    <x:row r="37" ht="24" customHeight="1">
      <x:c r="A37" s="93" t="str">
        <x:v>Tägliche Kontrolle</x:v>
      </x:c>
      <x:c r="B37" s="93"/>
      <x:c r="C37" s="89"/>
      <x:c r="D37" s="89"/>
      <x:c r="E37" s="89"/>
      <x:c r="F37" s="89"/>
      <x:c r="G37" s="89"/>
      <x:c r="H37" s="89"/>
      <x:c r="I37" s="89"/>
      <x:c r="J37" s="89"/>
      <x:c r="K37" s="89"/>
      <x:c r="L37" s="89"/>
      <x:c r="M37" s="89"/>
      <x:c r="N37" s="89"/>
      <x:c r="O37" s="89"/>
      <x:c r="P37" s="89"/>
      <x:c r="Q37" s="89"/>
      <x:c r="R37" s="89"/>
      <x:c r="S37" s="89"/>
      <x:c r="T37" s="89"/>
      <x:c r="U37" s="89"/>
      <x:c r="V37" s="89"/>
      <x:c r="W37" s="89"/>
      <x:c r="X37" s="89"/>
      <x:c r="Y37" s="89"/>
      <x:c r="Z37" s="89"/>
      <x:c r="AA37" s="89"/>
      <x:c r="AB37" s="89"/>
      <x:c r="AC37" s="89"/>
      <x:c r="AD37" s="89"/>
      <x:c r="AE37" s="89"/>
      <x:c r="AF37" s="89"/>
      <x:c r="AG37" s="89"/>
      <x:c r="AH37" s="89"/>
      <x:c r="AI37" s="89"/>
      <x:c r="AJ37" s="89"/>
      <x:c r="AK37" s="89"/>
      <x:c r="AL37" s="89"/>
      <x:c r="AM37" s="89"/>
    </x:row>
    <x:row r="38">
      <x:c r="A38" s="90" t="str">
        <x:v>Mitarbeitende geplant</x:v>
      </x:c>
      <x:c r="B38" s="90" t="str"/>
      <x:c r="C38" s="106" t="n">
        <x:f>IF(C$18="","",COUNTIF(C$20:C$34,$A$8)+COUNTIF(C$20:C$34,$A$9)+COUNTIF(C$20:C$34,$A$10)+COUNTIF(C$20:C$34,$A$11))</x:f>
        <x:v>14</x:v>
      </x:c>
      <x:c r="D38" s="106" t="n">
        <x:f>IF(D$18="","",COUNTIF(D$20:D$34,$A$8)+COUNTIF(D$20:D$34,$A$9)+COUNTIF(D$20:D$34,$A$10)+COUNTIF(D$20:D$34,$A$11))</x:f>
        <x:v>14</x:v>
      </x:c>
      <x:c r="E38" s="106" t="n">
        <x:f>IF(E$18="","",COUNTIF(E$20:E$34,$A$8)+COUNTIF(E$20:E$34,$A$9)+COUNTIF(E$20:E$34,$A$10)+COUNTIF(E$20:E$34,$A$11))</x:f>
        <x:v>3</x:v>
      </x:c>
      <x:c r="F38" s="106" t="n">
        <x:f>IF(F$18="","",COUNTIF(F$20:F$34,$A$8)+COUNTIF(F$20:F$34,$A$9)+COUNTIF(F$20:F$34,$A$10)+COUNTIF(F$20:F$34,$A$11))</x:f>
        <x:v>3</x:v>
      </x:c>
      <x:c r="G38" s="106" t="n">
        <x:f>IF(G$18="","",COUNTIF(G$20:G$34,$A$8)+COUNTIF(G$20:G$34,$A$9)+COUNTIF(G$20:G$34,$A$10)+COUNTIF(G$20:G$34,$A$11))</x:f>
        <x:v>15</x:v>
      </x:c>
      <x:c r="H38" s="106" t="n">
        <x:f>IF(H$18="","",COUNTIF(H$20:H$34,$A$8)+COUNTIF(H$20:H$34,$A$9)+COUNTIF(H$20:H$34,$A$10)+COUNTIF(H$20:H$34,$A$11))</x:f>
        <x:v>15</x:v>
      </x:c>
      <x:c r="I38" s="106" t="n">
        <x:f>IF(I$18="","",COUNTIF(I$20:I$34,$A$8)+COUNTIF(I$20:I$34,$A$9)+COUNTIF(I$20:I$34,$A$10)+COUNTIF(I$20:I$34,$A$11))</x:f>
        <x:v>13</x:v>
      </x:c>
      <x:c r="J38" s="106" t="n">
        <x:f>IF(J$18="","",COUNTIF(J$20:J$34,$A$8)+COUNTIF(J$20:J$34,$A$9)+COUNTIF(J$20:J$34,$A$10)+COUNTIF(J$20:J$34,$A$11))</x:f>
        <x:v>14</x:v>
      </x:c>
      <x:c r="K38" s="106" t="n">
        <x:f>IF(K$18="","",COUNTIF(K$20:K$34,$A$8)+COUNTIF(K$20:K$34,$A$9)+COUNTIF(K$20:K$34,$A$10)+COUNTIF(K$20:K$34,$A$11))</x:f>
        <x:v>15</x:v>
      </x:c>
      <x:c r="L38" s="106" t="n">
        <x:f>IF(L$18="","",COUNTIF(L$20:L$34,$A$8)+COUNTIF(L$20:L$34,$A$9)+COUNTIF(L$20:L$34,$A$10)+COUNTIF(L$20:L$34,$A$11))</x:f>
        <x:v>3</x:v>
      </x:c>
      <x:c r="M38" s="106" t="n">
        <x:f>IF(M$18="","",COUNTIF(M$20:M$34,$A$8)+COUNTIF(M$20:M$34,$A$9)+COUNTIF(M$20:M$34,$A$10)+COUNTIF(M$20:M$34,$A$11))</x:f>
        <x:v>3</x:v>
      </x:c>
      <x:c r="N38" s="106" t="n">
        <x:f>IF(N$18="","",COUNTIF(N$20:N$34,$A$8)+COUNTIF(N$20:N$34,$A$9)+COUNTIF(N$20:N$34,$A$10)+COUNTIF(N$20:N$34,$A$11))</x:f>
        <x:v>14</x:v>
      </x:c>
      <x:c r="O38" s="106" t="n">
        <x:f>IF(O$18="","",COUNTIF(O$20:O$34,$A$8)+COUNTIF(O$20:O$34,$A$9)+COUNTIF(O$20:O$34,$A$10)+COUNTIF(O$20:O$34,$A$11))</x:f>
        <x:v>15</x:v>
      </x:c>
      <x:c r="P38" s="106" t="n">
        <x:f>IF(P$18="","",COUNTIF(P$20:P$34,$A$8)+COUNTIF(P$20:P$34,$A$9)+COUNTIF(P$20:P$34,$A$10)+COUNTIF(P$20:P$34,$A$11))</x:f>
        <x:v>14</x:v>
      </x:c>
      <x:c r="Q38" s="106" t="n">
        <x:f>IF(Q$18="","",COUNTIF(Q$20:Q$34,$A$8)+COUNTIF(Q$20:Q$34,$A$9)+COUNTIF(Q$20:Q$34,$A$10)+COUNTIF(Q$20:Q$34,$A$11))</x:f>
        <x:v>14</x:v>
      </x:c>
      <x:c r="R38" s="106" t="n">
        <x:f>IF(R$18="","",COUNTIF(R$20:R$34,$A$8)+COUNTIF(R$20:R$34,$A$9)+COUNTIF(R$20:R$34,$A$10)+COUNTIF(R$20:R$34,$A$11))</x:f>
        <x:v>15</x:v>
      </x:c>
      <x:c r="S38" s="106" t="n">
        <x:f>IF(S$18="","",COUNTIF(S$20:S$34,$A$8)+COUNTIF(S$20:S$34,$A$9)+COUNTIF(S$20:S$34,$A$10)+COUNTIF(S$20:S$34,$A$11))</x:f>
        <x:v>3</x:v>
      </x:c>
      <x:c r="T38" s="106" t="n">
        <x:f>IF(T$18="","",COUNTIF(T$20:T$34,$A$8)+COUNTIF(T$20:T$34,$A$9)+COUNTIF(T$20:T$34,$A$10)+COUNTIF(T$20:T$34,$A$11))</x:f>
        <x:v>3</x:v>
      </x:c>
      <x:c r="U38" s="106" t="n">
        <x:f>IF(U$18="","",COUNTIF(U$20:U$34,$A$8)+COUNTIF(U$20:U$34,$A$9)+COUNTIF(U$20:U$34,$A$10)+COUNTIF(U$20:U$34,$A$11))</x:f>
        <x:v>15</x:v>
      </x:c>
      <x:c r="V38" s="106" t="n">
        <x:f>IF(V$18="","",COUNTIF(V$20:V$34,$A$8)+COUNTIF(V$20:V$34,$A$9)+COUNTIF(V$20:V$34,$A$10)+COUNTIF(V$20:V$34,$A$11))</x:f>
        <x:v>15</x:v>
      </x:c>
      <x:c r="W38" s="106" t="n">
        <x:f>IF(W$18="","",COUNTIF(W$20:W$34,$A$8)+COUNTIF(W$20:W$34,$A$9)+COUNTIF(W$20:W$34,$A$10)+COUNTIF(W$20:W$34,$A$11))</x:f>
        <x:v>14</x:v>
      </x:c>
      <x:c r="X38" s="106" t="n">
        <x:f>IF(X$18="","",COUNTIF(X$20:X$34,$A$8)+COUNTIF(X$20:X$34,$A$9)+COUNTIF(X$20:X$34,$A$10)+COUNTIF(X$20:X$34,$A$11))</x:f>
        <x:v>13</x:v>
      </x:c>
      <x:c r="Y38" s="106" t="n">
        <x:f>IF(Y$18="","",COUNTIF(Y$20:Y$34,$A$8)+COUNTIF(Y$20:Y$34,$A$9)+COUNTIF(Y$20:Y$34,$A$10)+COUNTIF(Y$20:Y$34,$A$11))</x:f>
        <x:v>14</x:v>
      </x:c>
      <x:c r="Z38" s="106" t="n">
        <x:f>IF(Z$18="","",COUNTIF(Z$20:Z$34,$A$8)+COUNTIF(Z$20:Z$34,$A$9)+COUNTIF(Z$20:Z$34,$A$10)+COUNTIF(Z$20:Z$34,$A$11))</x:f>
        <x:v>3</x:v>
      </x:c>
      <x:c r="AA38" s="106" t="n">
        <x:f>IF(AA$18="","",COUNTIF(AA$20:AA$34,$A$8)+COUNTIF(AA$20:AA$34,$A$9)+COUNTIF(AA$20:AA$34,$A$10)+COUNTIF(AA$20:AA$34,$A$11))</x:f>
        <x:v>3</x:v>
      </x:c>
      <x:c r="AB38" s="106" t="n">
        <x:f>IF(AB$18="","",COUNTIF(AB$20:AB$34,$A$8)+COUNTIF(AB$20:AB$34,$A$9)+COUNTIF(AB$20:AB$34,$A$10)+COUNTIF(AB$20:AB$34,$A$11))</x:f>
        <x:v>15</x:v>
      </x:c>
      <x:c r="AC38" s="106" t="n">
        <x:f>IF(AC$18="","",COUNTIF(AC$20:AC$34,$A$8)+COUNTIF(AC$20:AC$34,$A$9)+COUNTIF(AC$20:AC$34,$A$10)+COUNTIF(AC$20:AC$34,$A$11))</x:f>
        <x:v>13</x:v>
      </x:c>
      <x:c r="AD38" s="106" t="n">
        <x:f>IF(AD$18="","",COUNTIF(AD$20:AD$34,$A$8)+COUNTIF(AD$20:AD$34,$A$9)+COUNTIF(AD$20:AD$34,$A$10)+COUNTIF(AD$20:AD$34,$A$11))</x:f>
        <x:v>13</x:v>
      </x:c>
      <x:c r="AE38" s="106" t="n">
        <x:f>IF(AE$18="","",COUNTIF(AE$20:AE$34,$A$8)+COUNTIF(AE$20:AE$34,$A$9)+COUNTIF(AE$20:AE$34,$A$10)+COUNTIF(AE$20:AE$34,$A$11))</x:f>
        <x:v>13</x:v>
      </x:c>
      <x:c r="AF38" s="106" t="n">
        <x:f>IF(AF$18="","",COUNTIF(AF$20:AF$34,$A$8)+COUNTIF(AF$20:AF$34,$A$9)+COUNTIF(AF$20:AF$34,$A$10)+COUNTIF(AF$20:AF$34,$A$11))</x:f>
        <x:v>13</x:v>
      </x:c>
      <x:c r="AG38" s="106" t="n">
        <x:f>IF(AG$18="","",COUNTIF(AG$20:AG$34,$A$8)+COUNTIF(AG$20:AG$34,$A$9)+COUNTIF(AG$20:AG$34,$A$10)+COUNTIF(AG$20:AG$34,$A$11))</x:f>
        <x:v>3</x:v>
      </x:c>
      <x:c r="AH38" s="89"/>
      <x:c r="AI38" s="89"/>
      <x:c r="AJ38" s="89"/>
      <x:c r="AK38" s="89"/>
      <x:c r="AL38" s="89"/>
      <x:c r="AM38" s="89"/>
    </x:row>
    <x:row r="39">
      <x:c r="A39" s="90" t="str">
        <x:v>Abwesenheiten</x:v>
      </x:c>
      <x:c r="B39" s="90" t="str"/>
      <x:c r="C39" s="106" t="n">
        <x:f>IF(C$18="","",COUNTIF(C$20:C$34,$A$12)+COUNTIF(C$20:C$34,$A$13)+COUNTIF(C$20:C$34,$A$14)+COUNTIF(C$20:C$34,$A$15))</x:f>
        <x:v>1</x:v>
      </x:c>
      <x:c r="D39" s="106" t="n">
        <x:f>IF(D$18="","",COUNTIF(D$20:D$34,$A$12)+COUNTIF(D$20:D$34,$A$13)+COUNTIF(D$20:D$34,$A$14)+COUNTIF(D$20:D$34,$A$15))</x:f>
        <x:v>1</x:v>
      </x:c>
      <x:c r="E39" s="106" t="n">
        <x:f>IF(E$18="","",COUNTIF(E$20:E$34,$A$12)+COUNTIF(E$20:E$34,$A$13)+COUNTIF(E$20:E$34,$A$14)+COUNTIF(E$20:E$34,$A$15))</x:f>
        <x:v>12</x:v>
      </x:c>
      <x:c r="F39" s="106" t="n">
        <x:f>IF(F$18="","",COUNTIF(F$20:F$34,$A$12)+COUNTIF(F$20:F$34,$A$13)+COUNTIF(F$20:F$34,$A$14)+COUNTIF(F$20:F$34,$A$15))</x:f>
        <x:v>12</x:v>
      </x:c>
      <x:c r="G39" s="106" t="n">
        <x:f>IF(G$18="","",COUNTIF(G$20:G$34,$A$12)+COUNTIF(G$20:G$34,$A$13)+COUNTIF(G$20:G$34,$A$14)+COUNTIF(G$20:G$34,$A$15))</x:f>
        <x:v>0</x:v>
      </x:c>
      <x:c r="H39" s="106" t="n">
        <x:f>IF(H$18="","",COUNTIF(H$20:H$34,$A$12)+COUNTIF(H$20:H$34,$A$13)+COUNTIF(H$20:H$34,$A$14)+COUNTIF(H$20:H$34,$A$15))</x:f>
        <x:v>0</x:v>
      </x:c>
      <x:c r="I39" s="106" t="n">
        <x:f>IF(I$18="","",COUNTIF(I$20:I$34,$A$12)+COUNTIF(I$20:I$34,$A$13)+COUNTIF(I$20:I$34,$A$14)+COUNTIF(I$20:I$34,$A$15))</x:f>
        <x:v>2</x:v>
      </x:c>
      <x:c r="J39" s="106" t="n">
        <x:f>IF(J$18="","",COUNTIF(J$20:J$34,$A$12)+COUNTIF(J$20:J$34,$A$13)+COUNTIF(J$20:J$34,$A$14)+COUNTIF(J$20:J$34,$A$15))</x:f>
        <x:v>1</x:v>
      </x:c>
      <x:c r="K39" s="106" t="n">
        <x:f>IF(K$18="","",COUNTIF(K$20:K$34,$A$12)+COUNTIF(K$20:K$34,$A$13)+COUNTIF(K$20:K$34,$A$14)+COUNTIF(K$20:K$34,$A$15))</x:f>
        <x:v>0</x:v>
      </x:c>
      <x:c r="L39" s="106" t="n">
        <x:f>IF(L$18="","",COUNTIF(L$20:L$34,$A$12)+COUNTIF(L$20:L$34,$A$13)+COUNTIF(L$20:L$34,$A$14)+COUNTIF(L$20:L$34,$A$15))</x:f>
        <x:v>12</x:v>
      </x:c>
      <x:c r="M39" s="106" t="n">
        <x:f>IF(M$18="","",COUNTIF(M$20:M$34,$A$12)+COUNTIF(M$20:M$34,$A$13)+COUNTIF(M$20:M$34,$A$14)+COUNTIF(M$20:M$34,$A$15))</x:f>
        <x:v>12</x:v>
      </x:c>
      <x:c r="N39" s="106" t="n">
        <x:f>IF(N$18="","",COUNTIF(N$20:N$34,$A$12)+COUNTIF(N$20:N$34,$A$13)+COUNTIF(N$20:N$34,$A$14)+COUNTIF(N$20:N$34,$A$15))</x:f>
        <x:v>1</x:v>
      </x:c>
      <x:c r="O39" s="106" t="n">
        <x:f>IF(O$18="","",COUNTIF(O$20:O$34,$A$12)+COUNTIF(O$20:O$34,$A$13)+COUNTIF(O$20:O$34,$A$14)+COUNTIF(O$20:O$34,$A$15))</x:f>
        <x:v>0</x:v>
      </x:c>
      <x:c r="P39" s="106" t="n">
        <x:f>IF(P$18="","",COUNTIF(P$20:P$34,$A$12)+COUNTIF(P$20:P$34,$A$13)+COUNTIF(P$20:P$34,$A$14)+COUNTIF(P$20:P$34,$A$15))</x:f>
        <x:v>1</x:v>
      </x:c>
      <x:c r="Q39" s="106" t="n">
        <x:f>IF(Q$18="","",COUNTIF(Q$20:Q$34,$A$12)+COUNTIF(Q$20:Q$34,$A$13)+COUNTIF(Q$20:Q$34,$A$14)+COUNTIF(Q$20:Q$34,$A$15))</x:f>
        <x:v>1</x:v>
      </x:c>
      <x:c r="R39" s="106" t="n">
        <x:f>IF(R$18="","",COUNTIF(R$20:R$34,$A$12)+COUNTIF(R$20:R$34,$A$13)+COUNTIF(R$20:R$34,$A$14)+COUNTIF(R$20:R$34,$A$15))</x:f>
        <x:v>0</x:v>
      </x:c>
      <x:c r="S39" s="106" t="n">
        <x:f>IF(S$18="","",COUNTIF(S$20:S$34,$A$12)+COUNTIF(S$20:S$34,$A$13)+COUNTIF(S$20:S$34,$A$14)+COUNTIF(S$20:S$34,$A$15))</x:f>
        <x:v>12</x:v>
      </x:c>
      <x:c r="T39" s="106" t="n">
        <x:f>IF(T$18="","",COUNTIF(T$20:T$34,$A$12)+COUNTIF(T$20:T$34,$A$13)+COUNTIF(T$20:T$34,$A$14)+COUNTIF(T$20:T$34,$A$15))</x:f>
        <x:v>12</x:v>
      </x:c>
      <x:c r="U39" s="106" t="n">
        <x:f>IF(U$18="","",COUNTIF(U$20:U$34,$A$12)+COUNTIF(U$20:U$34,$A$13)+COUNTIF(U$20:U$34,$A$14)+COUNTIF(U$20:U$34,$A$15))</x:f>
        <x:v>0</x:v>
      </x:c>
      <x:c r="V39" s="106" t="n">
        <x:f>IF(V$18="","",COUNTIF(V$20:V$34,$A$12)+COUNTIF(V$20:V$34,$A$13)+COUNTIF(V$20:V$34,$A$14)+COUNTIF(V$20:V$34,$A$15))</x:f>
        <x:v>0</x:v>
      </x:c>
      <x:c r="W39" s="106" t="n">
        <x:f>IF(W$18="","",COUNTIF(W$20:W$34,$A$12)+COUNTIF(W$20:W$34,$A$13)+COUNTIF(W$20:W$34,$A$14)+COUNTIF(W$20:W$34,$A$15))</x:f>
        <x:v>1</x:v>
      </x:c>
      <x:c r="X39" s="106" t="n">
        <x:f>IF(X$18="","",COUNTIF(X$20:X$34,$A$12)+COUNTIF(X$20:X$34,$A$13)+COUNTIF(X$20:X$34,$A$14)+COUNTIF(X$20:X$34,$A$15))</x:f>
        <x:v>2</x:v>
      </x:c>
      <x:c r="Y39" s="106" t="n">
        <x:f>IF(Y$18="","",COUNTIF(Y$20:Y$34,$A$12)+COUNTIF(Y$20:Y$34,$A$13)+COUNTIF(Y$20:Y$34,$A$14)+COUNTIF(Y$20:Y$34,$A$15))</x:f>
        <x:v>1</x:v>
      </x:c>
      <x:c r="Z39" s="106" t="n">
        <x:f>IF(Z$18="","",COUNTIF(Z$20:Z$34,$A$12)+COUNTIF(Z$20:Z$34,$A$13)+COUNTIF(Z$20:Z$34,$A$14)+COUNTIF(Z$20:Z$34,$A$15))</x:f>
        <x:v>12</x:v>
      </x:c>
      <x:c r="AA39" s="106" t="n">
        <x:f>IF(AA$18="","",COUNTIF(AA$20:AA$34,$A$12)+COUNTIF(AA$20:AA$34,$A$13)+COUNTIF(AA$20:AA$34,$A$14)+COUNTIF(AA$20:AA$34,$A$15))</x:f>
        <x:v>12</x:v>
      </x:c>
      <x:c r="AB39" s="106" t="n">
        <x:f>IF(AB$18="","",COUNTIF(AB$20:AB$34,$A$12)+COUNTIF(AB$20:AB$34,$A$13)+COUNTIF(AB$20:AB$34,$A$14)+COUNTIF(AB$20:AB$34,$A$15))</x:f>
        <x:v>0</x:v>
      </x:c>
      <x:c r="AC39" s="106" t="n">
        <x:f>IF(AC$18="","",COUNTIF(AC$20:AC$34,$A$12)+COUNTIF(AC$20:AC$34,$A$13)+COUNTIF(AC$20:AC$34,$A$14)+COUNTIF(AC$20:AC$34,$A$15))</x:f>
        <x:v>2</x:v>
      </x:c>
      <x:c r="AD39" s="106" t="n">
        <x:f>IF(AD$18="","",COUNTIF(AD$20:AD$34,$A$12)+COUNTIF(AD$20:AD$34,$A$13)+COUNTIF(AD$20:AD$34,$A$14)+COUNTIF(AD$20:AD$34,$A$15))</x:f>
        <x:v>2</x:v>
      </x:c>
      <x:c r="AE39" s="106" t="n">
        <x:f>IF(AE$18="","",COUNTIF(AE$20:AE$34,$A$12)+COUNTIF(AE$20:AE$34,$A$13)+COUNTIF(AE$20:AE$34,$A$14)+COUNTIF(AE$20:AE$34,$A$15))</x:f>
        <x:v>2</x:v>
      </x:c>
      <x:c r="AF39" s="106" t="n">
        <x:f>IF(AF$18="","",COUNTIF(AF$20:AF$34,$A$12)+COUNTIF(AF$20:AF$34,$A$13)+COUNTIF(AF$20:AF$34,$A$14)+COUNTIF(AF$20:AF$34,$A$15))</x:f>
        <x:v>2</x:v>
      </x:c>
      <x:c r="AG39" s="106" t="n">
        <x:f>IF(AG$18="","",COUNTIF(AG$20:AG$34,$A$12)+COUNTIF(AG$20:AG$34,$A$13)+COUNTIF(AG$20:AG$34,$A$14)+COUNTIF(AG$20:AG$34,$A$15))</x:f>
        <x:v>12</x:v>
      </x:c>
      <x:c r="AH39" s="89"/>
      <x:c r="AI39" s="89"/>
      <x:c r="AJ39" s="89"/>
      <x:c r="AK39" s="89"/>
      <x:c r="AL39" s="89"/>
      <x:c r="AM39" s="89"/>
    </x:row>
    <x:row r="40">
      <x:c r="A40" s="90" t="str">
        <x:v>Gesamtstunden</x:v>
      </x:c>
      <x:c r="B40" s="90" t="str"/>
      <x:c r="C40" s="108" t="n">
        <x:f>IF(C$18="","",COUNTIF(C$20:C$34,$A$8)*$G$8+COUNTIF(C$20:C$34,$A$9)*$G$9+COUNTIF(C$20:C$34,$A$10)*$G$10+COUNTIF(C$20:C$34,$A$11)*$G$11+COUNTIF(C$20:C$34,$A$12)*$G$12+COUNTIF(C$20:C$34,$A$13)*$G$13+COUNTIF(C$20:C$34,$A$14)*$G$14+COUNTIF(C$20:C$34,$A$15)*$G$15)</x:f>
        <x:v>119.5</x:v>
      </x:c>
      <x:c r="D40" s="108" t="n">
        <x:f>IF(D$18="","",COUNTIF(D$20:D$34,$A$8)*$G$8+COUNTIF(D$20:D$34,$A$9)*$G$9+COUNTIF(D$20:D$34,$A$10)*$G$10+COUNTIF(D$20:D$34,$A$11)*$G$11+COUNTIF(D$20:D$34,$A$12)*$G$12+COUNTIF(D$20:D$34,$A$13)*$G$13+COUNTIF(D$20:D$34,$A$14)*$G$14+COUNTIF(D$20:D$34,$A$15)*$G$15)</x:f>
        <x:v>119.75</x:v>
      </x:c>
      <x:c r="E40" s="108" t="n">
        <x:f>IF(E$18="","",COUNTIF(E$20:E$34,$A$8)*$G$8+COUNTIF(E$20:E$34,$A$9)*$G$9+COUNTIF(E$20:E$34,$A$10)*$G$10+COUNTIF(E$20:E$34,$A$11)*$G$11+COUNTIF(E$20:E$34,$A$12)*$G$12+COUNTIF(E$20:E$34,$A$13)*$G$13+COUNTIF(E$20:E$34,$A$14)*$G$14+COUNTIF(E$20:E$34,$A$15)*$G$15)</x:f>
        <x:v>25.5</x:v>
      </x:c>
      <x:c r="F40" s="108" t="n">
        <x:f>IF(F$18="","",COUNTIF(F$20:F$34,$A$8)*$G$8+COUNTIF(F$20:F$34,$A$9)*$G$9+COUNTIF(F$20:F$34,$A$10)*$G$10+COUNTIF(F$20:F$34,$A$11)*$G$11+COUNTIF(F$20:F$34,$A$12)*$G$12+COUNTIF(F$20:F$34,$A$13)*$G$13+COUNTIF(F$20:F$34,$A$14)*$G$14+COUNTIF(F$20:F$34,$A$15)*$G$15)</x:f>
        <x:v>25.5</x:v>
      </x:c>
      <x:c r="G40" s="108" t="n">
        <x:f>IF(G$18="","",COUNTIF(G$20:G$34,$A$8)*$G$8+COUNTIF(G$20:G$34,$A$9)*$G$9+COUNTIF(G$20:G$34,$A$10)*$G$10+COUNTIF(G$20:G$34,$A$11)*$G$11+COUNTIF(G$20:G$34,$A$12)*$G$12+COUNTIF(G$20:G$34,$A$13)*$G$13+COUNTIF(G$20:G$34,$A$14)*$G$14+COUNTIF(G$20:G$34,$A$15)*$G$15)</x:f>
        <x:v>128.25</x:v>
      </x:c>
      <x:c r="H40" s="108" t="n">
        <x:f>IF(H$18="","",COUNTIF(H$20:H$34,$A$8)*$G$8+COUNTIF(H$20:H$34,$A$9)*$G$9+COUNTIF(H$20:H$34,$A$10)*$G$10+COUNTIF(H$20:H$34,$A$11)*$G$11+COUNTIF(H$20:H$34,$A$12)*$G$12+COUNTIF(H$20:H$34,$A$13)*$G$13+COUNTIF(H$20:H$34,$A$14)*$G$14+COUNTIF(H$20:H$34,$A$15)*$G$15)</x:f>
        <x:v>128.5</x:v>
      </x:c>
      <x:c r="I40" s="108" t="n">
        <x:f>IF(I$18="","",COUNTIF(I$20:I$34,$A$8)*$G$8+COUNTIF(I$20:I$34,$A$9)*$G$9+COUNTIF(I$20:I$34,$A$10)*$G$10+COUNTIF(I$20:I$34,$A$11)*$G$11+COUNTIF(I$20:I$34,$A$12)*$G$12+COUNTIF(I$20:I$34,$A$13)*$G$13+COUNTIF(I$20:I$34,$A$14)*$G$14+COUNTIF(I$20:I$34,$A$15)*$G$15)</x:f>
        <x:v>111.25</x:v>
      </x:c>
      <x:c r="J40" s="108" t="n">
        <x:f>IF(J$18="","",COUNTIF(J$20:J$34,$A$8)*$G$8+COUNTIF(J$20:J$34,$A$9)*$G$9+COUNTIF(J$20:J$34,$A$10)*$G$10+COUNTIF(J$20:J$34,$A$11)*$G$11+COUNTIF(J$20:J$34,$A$12)*$G$12+COUNTIF(J$20:J$34,$A$13)*$G$13+COUNTIF(J$20:J$34,$A$14)*$G$14+COUNTIF(J$20:J$34,$A$15)*$G$15)</x:f>
        <x:v>120</x:v>
      </x:c>
      <x:c r="K40" s="108" t="n">
        <x:f>IF(K$18="","",COUNTIF(K$20:K$34,$A$8)*$G$8+COUNTIF(K$20:K$34,$A$9)*$G$9+COUNTIF(K$20:K$34,$A$10)*$G$10+COUNTIF(K$20:K$34,$A$11)*$G$11+COUNTIF(K$20:K$34,$A$12)*$G$12+COUNTIF(K$20:K$34,$A$13)*$G$13+COUNTIF(K$20:K$34,$A$14)*$G$14+COUNTIF(K$20:K$34,$A$15)*$G$15)</x:f>
        <x:v>128.25</x:v>
      </x:c>
      <x:c r="L40" s="108" t="n">
        <x:f>IF(L$18="","",COUNTIF(L$20:L$34,$A$8)*$G$8+COUNTIF(L$20:L$34,$A$9)*$G$9+COUNTIF(L$20:L$34,$A$10)*$G$10+COUNTIF(L$20:L$34,$A$11)*$G$11+COUNTIF(L$20:L$34,$A$12)*$G$12+COUNTIF(L$20:L$34,$A$13)*$G$13+COUNTIF(L$20:L$34,$A$14)*$G$14+COUNTIF(L$20:L$34,$A$15)*$G$15)</x:f>
        <x:v>25.5</x:v>
      </x:c>
      <x:c r="M40" s="108" t="n">
        <x:f>IF(M$18="","",COUNTIF(M$20:M$34,$A$8)*$G$8+COUNTIF(M$20:M$34,$A$9)*$G$9+COUNTIF(M$20:M$34,$A$10)*$G$10+COUNTIF(M$20:M$34,$A$11)*$G$11+COUNTIF(M$20:M$34,$A$12)*$G$12+COUNTIF(M$20:M$34,$A$13)*$G$13+COUNTIF(M$20:M$34,$A$14)*$G$14+COUNTIF(M$20:M$34,$A$15)*$G$15)</x:f>
        <x:v>25.5</x:v>
      </x:c>
      <x:c r="N40" s="108" t="n">
        <x:f>IF(N$18="","",COUNTIF(N$20:N$34,$A$8)*$G$8+COUNTIF(N$20:N$34,$A$9)*$G$9+COUNTIF(N$20:N$34,$A$10)*$G$10+COUNTIF(N$20:N$34,$A$11)*$G$11+COUNTIF(N$20:N$34,$A$12)*$G$12+COUNTIF(N$20:N$34,$A$13)*$G$13+COUNTIF(N$20:N$34,$A$14)*$G$14+COUNTIF(N$20:N$34,$A$15)*$G$15)</x:f>
        <x:v>119.75</x:v>
      </x:c>
      <x:c r="O40" s="108" t="n">
        <x:f>IF(O$18="","",COUNTIF(O$20:O$34,$A$8)*$G$8+COUNTIF(O$20:O$34,$A$9)*$G$9+COUNTIF(O$20:O$34,$A$10)*$G$10+COUNTIF(O$20:O$34,$A$11)*$G$11+COUNTIF(O$20:O$34,$A$12)*$G$12+COUNTIF(O$20:O$34,$A$13)*$G$13+COUNTIF(O$20:O$34,$A$14)*$G$14+COUNTIF(O$20:O$34,$A$15)*$G$15)</x:f>
        <x:v>128.25</x:v>
      </x:c>
      <x:c r="P40" s="108" t="n">
        <x:f>IF(P$18="","",COUNTIF(P$20:P$34,$A$8)*$G$8+COUNTIF(P$20:P$34,$A$9)*$G$9+COUNTIF(P$20:P$34,$A$10)*$G$10+COUNTIF(P$20:P$34,$A$11)*$G$11+COUNTIF(P$20:P$34,$A$12)*$G$12+COUNTIF(P$20:P$34,$A$13)*$G$13+COUNTIF(P$20:P$34,$A$14)*$G$14+COUNTIF(P$20:P$34,$A$15)*$G$15)</x:f>
        <x:v>120</x:v>
      </x:c>
      <x:c r="Q40" s="108" t="n">
        <x:f>IF(Q$18="","",COUNTIF(Q$20:Q$34,$A$8)*$G$8+COUNTIF(Q$20:Q$34,$A$9)*$G$9+COUNTIF(Q$20:Q$34,$A$10)*$G$10+COUNTIF(Q$20:Q$34,$A$11)*$G$11+COUNTIF(Q$20:Q$34,$A$12)*$G$12+COUNTIF(Q$20:Q$34,$A$13)*$G$13+COUNTIF(Q$20:Q$34,$A$14)*$G$14+COUNTIF(Q$20:Q$34,$A$15)*$G$15)</x:f>
        <x:v>119.75</x:v>
      </x:c>
      <x:c r="R40" s="108" t="n">
        <x:f>IF(R$18="","",COUNTIF(R$20:R$34,$A$8)*$G$8+COUNTIF(R$20:R$34,$A$9)*$G$9+COUNTIF(R$20:R$34,$A$10)*$G$10+COUNTIF(R$20:R$34,$A$11)*$G$11+COUNTIF(R$20:R$34,$A$12)*$G$12+COUNTIF(R$20:R$34,$A$13)*$G$13+COUNTIF(R$20:R$34,$A$14)*$G$14+COUNTIF(R$20:R$34,$A$15)*$G$15)</x:f>
        <x:v>128.5</x:v>
      </x:c>
      <x:c r="S40" s="108" t="n">
        <x:f>IF(S$18="","",COUNTIF(S$20:S$34,$A$8)*$G$8+COUNTIF(S$20:S$34,$A$9)*$G$9+COUNTIF(S$20:S$34,$A$10)*$G$10+COUNTIF(S$20:S$34,$A$11)*$G$11+COUNTIF(S$20:S$34,$A$12)*$G$12+COUNTIF(S$20:S$34,$A$13)*$G$13+COUNTIF(S$20:S$34,$A$14)*$G$14+COUNTIF(S$20:S$34,$A$15)*$G$15)</x:f>
        <x:v>25.5</x:v>
      </x:c>
      <x:c r="T40" s="108" t="n">
        <x:f>IF(T$18="","",COUNTIF(T$20:T$34,$A$8)*$G$8+COUNTIF(T$20:T$34,$A$9)*$G$9+COUNTIF(T$20:T$34,$A$10)*$G$10+COUNTIF(T$20:T$34,$A$11)*$G$11+COUNTIF(T$20:T$34,$A$12)*$G$12+COUNTIF(T$20:T$34,$A$13)*$G$13+COUNTIF(T$20:T$34,$A$14)*$G$14+COUNTIF(T$20:T$34,$A$15)*$G$15)</x:f>
        <x:v>25.5</x:v>
      </x:c>
      <x:c r="U40" s="108" t="n">
        <x:f>IF(U$18="","",COUNTIF(U$20:U$34,$A$8)*$G$8+COUNTIF(U$20:U$34,$A$9)*$G$9+COUNTIF(U$20:U$34,$A$10)*$G$10+COUNTIF(U$20:U$34,$A$11)*$G$11+COUNTIF(U$20:U$34,$A$12)*$G$12+COUNTIF(U$20:U$34,$A$13)*$G$13+COUNTIF(U$20:U$34,$A$14)*$G$14+COUNTIF(U$20:U$34,$A$15)*$G$15)</x:f>
        <x:v>128.5</x:v>
      </x:c>
      <x:c r="V40" s="108" t="n">
        <x:f>IF(V$18="","",COUNTIF(V$20:V$34,$A$8)*$G$8+COUNTIF(V$20:V$34,$A$9)*$G$9+COUNTIF(V$20:V$34,$A$10)*$G$10+COUNTIF(V$20:V$34,$A$11)*$G$11+COUNTIF(V$20:V$34,$A$12)*$G$12+COUNTIF(V$20:V$34,$A$13)*$G$13+COUNTIF(V$20:V$34,$A$14)*$G$14+COUNTIF(V$20:V$34,$A$15)*$G$15)</x:f>
        <x:v>128.5</x:v>
      </x:c>
      <x:c r="W40" s="108" t="n">
        <x:f>IF(W$18="","",COUNTIF(W$20:W$34,$A$8)*$G$8+COUNTIF(W$20:W$34,$A$9)*$G$9+COUNTIF(W$20:W$34,$A$10)*$G$10+COUNTIF(W$20:W$34,$A$11)*$G$11+COUNTIF(W$20:W$34,$A$12)*$G$12+COUNTIF(W$20:W$34,$A$13)*$G$13+COUNTIF(W$20:W$34,$A$14)*$G$14+COUNTIF(W$20:W$34,$A$15)*$G$15)</x:f>
        <x:v>119.75</x:v>
      </x:c>
      <x:c r="X40" s="108" t="n">
        <x:f>IF(X$18="","",COUNTIF(X$20:X$34,$A$8)*$G$8+COUNTIF(X$20:X$34,$A$9)*$G$9+COUNTIF(X$20:X$34,$A$10)*$G$10+COUNTIF(X$20:X$34,$A$11)*$G$11+COUNTIF(X$20:X$34,$A$12)*$G$12+COUNTIF(X$20:X$34,$A$13)*$G$13+COUNTIF(X$20:X$34,$A$14)*$G$14+COUNTIF(X$20:X$34,$A$15)*$G$15)</x:f>
        <x:v>111.25</x:v>
      </x:c>
      <x:c r="Y40" s="108" t="n">
        <x:f>IF(Y$18="","",COUNTIF(Y$20:Y$34,$A$8)*$G$8+COUNTIF(Y$20:Y$34,$A$9)*$G$9+COUNTIF(Y$20:Y$34,$A$10)*$G$10+COUNTIF(Y$20:Y$34,$A$11)*$G$11+COUNTIF(Y$20:Y$34,$A$12)*$G$12+COUNTIF(Y$20:Y$34,$A$13)*$G$13+COUNTIF(Y$20:Y$34,$A$14)*$G$14+COUNTIF(Y$20:Y$34,$A$15)*$G$15)</x:f>
        <x:v>120</x:v>
      </x:c>
      <x:c r="Z40" s="108" t="n">
        <x:f>IF(Z$18="","",COUNTIF(Z$20:Z$34,$A$8)*$G$8+COUNTIF(Z$20:Z$34,$A$9)*$G$9+COUNTIF(Z$20:Z$34,$A$10)*$G$10+COUNTIF(Z$20:Z$34,$A$11)*$G$11+COUNTIF(Z$20:Z$34,$A$12)*$G$12+COUNTIF(Z$20:Z$34,$A$13)*$G$13+COUNTIF(Z$20:Z$34,$A$14)*$G$14+COUNTIF(Z$20:Z$34,$A$15)*$G$15)</x:f>
        <x:v>25.5</x:v>
      </x:c>
      <x:c r="AA40" s="108" t="n">
        <x:f>IF(AA$18="","",COUNTIF(AA$20:AA$34,$A$8)*$G$8+COUNTIF(AA$20:AA$34,$A$9)*$G$9+COUNTIF(AA$20:AA$34,$A$10)*$G$10+COUNTIF(AA$20:AA$34,$A$11)*$G$11+COUNTIF(AA$20:AA$34,$A$12)*$G$12+COUNTIF(AA$20:AA$34,$A$13)*$G$13+COUNTIF(AA$20:AA$34,$A$14)*$G$14+COUNTIF(AA$20:AA$34,$A$15)*$G$15)</x:f>
        <x:v>25.5</x:v>
      </x:c>
      <x:c r="AB40" s="108" t="n">
        <x:f>IF(AB$18="","",COUNTIF(AB$20:AB$34,$A$8)*$G$8+COUNTIF(AB$20:AB$34,$A$9)*$G$9+COUNTIF(AB$20:AB$34,$A$10)*$G$10+COUNTIF(AB$20:AB$34,$A$11)*$G$11+COUNTIF(AB$20:AB$34,$A$12)*$G$12+COUNTIF(AB$20:AB$34,$A$13)*$G$13+COUNTIF(AB$20:AB$34,$A$14)*$G$14+COUNTIF(AB$20:AB$34,$A$15)*$G$15)</x:f>
        <x:v>128.5</x:v>
      </x:c>
      <x:c r="AC40" s="108" t="n">
        <x:f>IF(AC$18="","",COUNTIF(AC$20:AC$34,$A$8)*$G$8+COUNTIF(AC$20:AC$34,$A$9)*$G$9+COUNTIF(AC$20:AC$34,$A$10)*$G$10+COUNTIF(AC$20:AC$34,$A$11)*$G$11+COUNTIF(AC$20:AC$34,$A$12)*$G$12+COUNTIF(AC$20:AC$34,$A$13)*$G$13+COUNTIF(AC$20:AC$34,$A$14)*$G$14+COUNTIF(AC$20:AC$34,$A$15)*$G$15)</x:f>
        <x:v>111.25</x:v>
      </x:c>
      <x:c r="AD40" s="108" t="n">
        <x:f>IF(AD$18="","",COUNTIF(AD$20:AD$34,$A$8)*$G$8+COUNTIF(AD$20:AD$34,$A$9)*$G$9+COUNTIF(AD$20:AD$34,$A$10)*$G$10+COUNTIF(AD$20:AD$34,$A$11)*$G$11+COUNTIF(AD$20:AD$34,$A$12)*$G$12+COUNTIF(AD$20:AD$34,$A$13)*$G$13+COUNTIF(AD$20:AD$34,$A$14)*$G$14+COUNTIF(AD$20:AD$34,$A$15)*$G$15)</x:f>
        <x:v>111.5</x:v>
      </x:c>
      <x:c r="AE40" s="108" t="n">
        <x:f>IF(AE$18="","",COUNTIF(AE$20:AE$34,$A$8)*$G$8+COUNTIF(AE$20:AE$34,$A$9)*$G$9+COUNTIF(AE$20:AE$34,$A$10)*$G$10+COUNTIF(AE$20:AE$34,$A$11)*$G$11+COUNTIF(AE$20:AE$34,$A$12)*$G$12+COUNTIF(AE$20:AE$34,$A$13)*$G$13+COUNTIF(AE$20:AE$34,$A$14)*$G$14+COUNTIF(AE$20:AE$34,$A$15)*$G$15)</x:f>
        <x:v>111</x:v>
      </x:c>
      <x:c r="AF40" s="108" t="n">
        <x:f>IF(AF$18="","",COUNTIF(AF$20:AF$34,$A$8)*$G$8+COUNTIF(AF$20:AF$34,$A$9)*$G$9+COUNTIF(AF$20:AF$34,$A$10)*$G$10+COUNTIF(AF$20:AF$34,$A$11)*$G$11+COUNTIF(AF$20:AF$34,$A$12)*$G$12+COUNTIF(AF$20:AF$34,$A$13)*$G$13+COUNTIF(AF$20:AF$34,$A$14)*$G$14+COUNTIF(AF$20:AF$34,$A$15)*$G$15)</x:f>
        <x:v>111.5</x:v>
      </x:c>
      <x:c r="AG40" s="108" t="n">
        <x:f>IF(AG$18="","",COUNTIF(AG$20:AG$34,$A$8)*$G$8+COUNTIF(AG$20:AG$34,$A$9)*$G$9+COUNTIF(AG$20:AG$34,$A$10)*$G$10+COUNTIF(AG$20:AG$34,$A$11)*$G$11+COUNTIF(AG$20:AG$34,$A$12)*$G$12+COUNTIF(AG$20:AG$34,$A$13)*$G$13+COUNTIF(AG$20:AG$34,$A$14)*$G$14+COUNTIF(AG$20:AG$34,$A$15)*$G$15)</x:f>
        <x:v>25.5</x:v>
      </x:c>
      <x:c r="AH40" s="89"/>
      <x:c r="AI40" s="89"/>
      <x:c r="AJ40" s="89"/>
      <x:c r="AK40" s="89"/>
      <x:c r="AL40" s="89"/>
      <x:c r="AM40" s="89"/>
    </x:row>
  </x:sheetData>
  <x:mergeCells>
    <x:mergeCell ref="A1:F1"/>
    <x:mergeCell ref="A6:H6"/>
    <x:mergeCell ref="C17:AG17"/>
    <x:mergeCell ref="AH17:AM17"/>
    <x:mergeCell ref="A18:A19"/>
    <x:mergeCell ref="B18:B19"/>
    <x:mergeCell ref="A37:B37"/>
    <x:mergeCell ref="B3:C3"/>
    <x:mergeCell ref="D3:E3"/>
    <x:mergeCell ref="F3:G3"/>
    <x:mergeCell ref="I3:J3"/>
    <x:mergeCell ref="L3:N3"/>
    <x:mergeCell ref="B4:N4"/>
  </x:mergeCells>
  <x:conditionalFormatting sqref="C20:AG34">
    <x:cfRule type="expression" dxfId="0" priority="1">
      <x:formula>C20="1A"</x:formula>
    </x:cfRule>
    <x:cfRule type="expression" dxfId="1" priority="2">
      <x:formula>C20="1B"</x:formula>
    </x:cfRule>
    <x:cfRule type="expression" dxfId="2" priority="3">
      <x:formula>C20="2A"</x:formula>
    </x:cfRule>
    <x:cfRule type="expression" dxfId="3" priority="4">
      <x:formula>C20="2B"</x:formula>
    </x:cfRule>
    <x:cfRule type="expression" dxfId="4" priority="5">
      <x:formula>C20="FR"</x:formula>
    </x:cfRule>
    <x:cfRule type="expression" dxfId="5" priority="6">
      <x:formula>C20="F"</x:formula>
    </x:cfRule>
    <x:cfRule type="expression" dxfId="6" priority="7">
      <x:formula>C20="K"</x:formula>
    </x:cfRule>
    <x:cfRule type="expression" dxfId="7" priority="8">
      <x:formula>C20="U"</x:formula>
    </x:cfRule>
  </x:conditionalFormatting>
  <x:conditionalFormatting sqref="C18:AG40">
    <x:cfRule type="expression" dxfId="8" priority="9">
      <x:formula>C$18=""</x:formula>
    </x:cfRule>
  </x:conditionalFormatting>
  <x:conditionalFormatting sqref="C18:AG19">
    <x:cfRule type="expression" dxfId="9" priority="10">
      <x:formula>AND(C$18&lt;&gt;"",WEEKDAY(C$18,2)=6)</x:formula>
    </x:cfRule>
    <x:cfRule type="expression" dxfId="10" priority="11">
      <x:formula>AND(C$18&lt;&gt;"",WEEKDAY(C$18,2)=7)</x:formula>
    </x:cfRule>
    <x:cfRule type="expression" dxfId="156" priority="14">
      <x:formula>AND(C$18&lt;&gt;"",WEEKDAY(DATE($I$3,1,COLUMN()-2),2)=6)</x:formula>
    </x:cfRule>
    <x:cfRule type="expression" dxfId="157" priority="15">
      <x:formula>AND(C$18&lt;&gt;"",WEEKDAY(DATE($I$3,1,COLUMN()-2),2)=7)</x:formula>
    </x:cfRule>
  </x:conditionalFormatting>
  <x:conditionalFormatting sqref="C38:AG40">
    <x:cfRule type="expression" dxfId="11" priority="12">
      <x:formula>AND(C$18&lt;&gt;"",WEEKDAY(C$18,2)=6)</x:formula>
    </x:cfRule>
    <x:cfRule type="expression" dxfId="12" priority="13">
      <x:formula>AND(C$18&lt;&gt;"",WEEKDAY(C$18,2)=7)</x:formula>
    </x:cfRule>
    <x:cfRule type="expression" dxfId="158" priority="16">
      <x:formula>AND(C$18&lt;&gt;"",WEEKDAY(DATE($I$3,1,COLUMN()-2),2)=6)</x:formula>
    </x:cfRule>
    <x:cfRule type="expression" dxfId="159" priority="17">
      <x:formula>AND(C$18&lt;&gt;"",WEEKDAY(DATE($I$3,1,COLUMN()-2),2)=7)</x:formula>
    </x:cfRule>
  </x:conditionalFormatting>
  <x:dataValidations count="2">
    <x:dataValidation type="list" sqref="C20:AG34">
      <x:formula1>'Januar'!$A$8:$A$15</x:formula1>
    </x:dataValidation>
    <x:dataValidation type="list" sqref="I3">
      <x:formula1>"2025,2026,2027,2028,2029,2030"</x:formula1>
    </x:dataValidation>
  </x:dataValidation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20" hidden="0" customWidth="1"/>
    <x:col min="3" max="3" width="6.199999809265137" hidden="0" customWidth="1"/>
    <x:col min="4" max="4" width="6.199999809265137" hidden="0" customWidth="1"/>
    <x:col min="5" max="5" width="6.199999809265137" hidden="0" customWidth="1"/>
    <x:col min="6" max="6" width="6.199999809265137" hidden="0" customWidth="1"/>
    <x:col min="7" max="7" width="6.199999809265137" hidden="0" customWidth="1"/>
    <x:col min="8" max="8" width="6.199999809265137" hidden="0" customWidth="1"/>
    <x:col min="9" max="9" width="6.199999809265137" hidden="0" customWidth="1"/>
    <x:col min="10" max="10" width="6.199999809265137" hidden="0" customWidth="1"/>
    <x:col min="11" max="11" width="6.199999809265137" hidden="0" customWidth="1"/>
    <x:col min="12" max="12" width="6.199999809265137" hidden="0" customWidth="1"/>
    <x:col min="13" max="13" width="6.199999809265137" hidden="0" customWidth="1"/>
    <x:col min="14" max="14" width="6.199999809265137" hidden="0" customWidth="1"/>
    <x:col min="15" max="15" width="6.199999809265137" hidden="0" customWidth="1"/>
    <x:col min="16" max="16" width="6.199999809265137" hidden="0" customWidth="1"/>
    <x:col min="17" max="17" width="6.199999809265137" hidden="0" customWidth="1"/>
    <x:col min="18" max="18" width="6.199999809265137" hidden="0" customWidth="1"/>
    <x:col min="19" max="19" width="6.199999809265137" hidden="0" customWidth="1"/>
    <x:col min="20" max="20" width="6.199999809265137" hidden="0" customWidth="1"/>
    <x:col min="21" max="21" width="6.199999809265137" hidden="0" customWidth="1"/>
    <x:col min="22" max="22" width="6.199999809265137" hidden="0" customWidth="1"/>
    <x:col min="23" max="23" width="6.199999809265137" hidden="0" customWidth="1"/>
    <x:col min="24" max="24" width="6.199999809265137" hidden="0" customWidth="1"/>
    <x:col min="25" max="25" width="6.199999809265137" hidden="0" customWidth="1"/>
    <x:col min="26" max="26" width="6.199999809265137" hidden="0" customWidth="1"/>
    <x:col min="27" max="27" width="6.199999809265137" hidden="0" customWidth="1"/>
    <x:col min="28" max="28" width="6.199999809265137" hidden="0" customWidth="1"/>
    <x:col min="29" max="29" width="6.199999809265137" hidden="0" customWidth="1"/>
    <x:col min="30" max="30" width="6.199999809265137" hidden="0" customWidth="1"/>
    <x:col min="31" max="31" width="6.199999809265137" hidden="0" customWidth="1"/>
    <x:col min="32" max="32" width="6.199999809265137" hidden="0" customWidth="1"/>
    <x:col min="33" max="33" width="6.199999809265137" hidden="0" customWidth="1"/>
    <x:col min="34" max="34" width="12" hidden="0" customWidth="1"/>
    <x:col min="35" max="35" width="12" hidden="0" customWidth="1"/>
    <x:col min="36" max="36" width="12" hidden="0" customWidth="1"/>
    <x:col min="37" max="37" width="12" hidden="0" customWidth="1"/>
    <x:col min="38" max="38" width="12" hidden="0" customWidth="1"/>
    <x:col min="39" max="39" width="12" hidden="0" customWidth="1"/>
  </x:cols>
  <x:sheetData>
    <x:row r="1" ht="32" customHeight="1">
      <x:c r="A1" s="88" t="str">
        <x:v>Arbeitsplan / Dienstplan</x:v>
      </x:c>
      <x:c r="B1" s="88"/>
      <x:c r="C1" s="88"/>
      <x:c r="D1" s="88"/>
      <x:c r="E1" s="88"/>
      <x:c r="F1" s="88"/>
      <x:c r="G1" s="89"/>
      <x:c r="H1" s="89"/>
      <x:c r="I1" s="89"/>
      <x:c r="J1" s="89"/>
      <x:c r="K1" s="89"/>
      <x:c r="L1" s="89"/>
      <x:c r="M1" s="89"/>
      <x:c r="N1" s="89"/>
      <x:c r="O1" s="89"/>
      <x:c r="P1" s="89"/>
      <x:c r="Q1" s="89"/>
      <x:c r="R1" s="89"/>
      <x:c r="S1" s="89"/>
      <x:c r="T1" s="89"/>
      <x:c r="U1" s="89"/>
      <x:c r="V1" s="89"/>
      <x:c r="W1" s="89"/>
      <x:c r="X1" s="89"/>
      <x:c r="Y1" s="89"/>
      <x:c r="Z1" s="89"/>
      <x:c r="AA1" s="89"/>
      <x:c r="AB1" s="89"/>
      <x:c r="AC1" s="89"/>
      <x:c r="AD1" s="89"/>
      <x:c r="AE1" s="89"/>
      <x:c r="AF1" s="89"/>
      <x:c r="AG1" s="89"/>
      <x:c r="AH1" s="89"/>
      <x:c r="AI1" s="89"/>
      <x:c r="AJ1" s="89"/>
      <x:c r="AK1" s="89"/>
      <x:c r="AL1" s="89"/>
      <x:c r="AM1" s="89"/>
    </x:row>
    <x:row r="2">
      <x:c r="A2" s="89"/>
      <x:c r="B2" s="89"/>
      <x:c r="C2" s="89"/>
      <x:c r="D2" s="89"/>
      <x:c r="E2" s="89"/>
      <x:c r="F2" s="89"/>
      <x:c r="G2" s="89"/>
      <x:c r="H2" s="89"/>
      <x:c r="I2" s="89"/>
      <x:c r="J2" s="89"/>
      <x:c r="K2" s="89"/>
      <x:c r="L2" s="89"/>
      <x:c r="M2" s="89"/>
      <x:c r="N2" s="89"/>
      <x:c r="O2" s="89"/>
      <x:c r="P2" s="89"/>
      <x:c r="Q2" s="89"/>
      <x:c r="R2" s="89"/>
      <x:c r="S2" s="89"/>
      <x:c r="T2" s="89"/>
      <x:c r="U2" s="89"/>
      <x:c r="V2" s="89"/>
      <x:c r="W2" s="89"/>
      <x:c r="X2" s="89"/>
      <x:c r="Y2" s="89"/>
      <x:c r="Z2" s="89"/>
      <x:c r="AA2" s="89"/>
      <x:c r="AB2" s="89"/>
      <x:c r="AC2" s="89"/>
      <x:c r="AD2" s="89"/>
      <x:c r="AE2" s="89"/>
      <x:c r="AF2" s="89"/>
      <x:c r="AG2" s="89"/>
      <x:c r="AH2" s="89"/>
      <x:c r="AI2" s="89"/>
      <x:c r="AJ2" s="89"/>
      <x:c r="AK2" s="89"/>
      <x:c r="AL2" s="89"/>
      <x:c r="AM2" s="89"/>
    </x:row>
    <x:row r="3">
      <x:c r="A3" s="90" t="str">
        <x:v>Abteilung:</x:v>
      </x:c>
      <x:c r="B3" s="91" t="str">
        <x:v>Beispiel-Abteilung</x:v>
      </x:c>
      <x:c r="C3" s="91" t="str"/>
      <x:c r="D3" s="90" t="str">
        <x:v>Dienstplaner:</x:v>
      </x:c>
      <x:c r="E3" s="91" t="str"/>
      <x:c r="F3" s="91" t="str">
        <x:v>Max Müller</x:v>
      </x:c>
      <x:c r="G3" s="164" t="str"/>
      <x:c r="H3" s="90" t="str">
        <x:v>Jahr:</x:v>
      </x:c>
      <x:c r="I3" s="91" t="n">
        <x:v>2026</x:v>
      </x:c>
      <x:c r="J3" s="164" t="str"/>
      <x:c r="K3" s="90" t="str">
        <x:v>Monat:</x:v>
      </x:c>
      <x:c r="L3" s="91" t="str">
        <x:v>Februar</x:v>
      </x:c>
      <x:c r="M3" s="91" t="str"/>
      <x:c r="N3" s="91" t="str"/>
      <x:c r="O3" s="89"/>
      <x:c r="P3" s="89"/>
      <x:c r="Q3" s="89"/>
      <x:c r="R3" s="89"/>
      <x:c r="S3" s="89"/>
      <x:c r="T3" s="89"/>
      <x:c r="U3" s="89"/>
      <x:c r="V3" s="89"/>
      <x:c r="W3" s="89"/>
      <x:c r="X3" s="89"/>
      <x:c r="Y3" s="89"/>
      <x:c r="Z3" s="89"/>
      <x:c r="AA3" s="89"/>
      <x:c r="AB3" s="89"/>
      <x:c r="AC3" s="89"/>
      <x:c r="AD3" s="89"/>
      <x:c r="AE3" s="89"/>
      <x:c r="AF3" s="89"/>
      <x:c r="AG3" s="89"/>
      <x:c r="AH3" s="89"/>
      <x:c r="AI3" s="89"/>
      <x:c r="AJ3" s="89"/>
      <x:c r="AK3" s="89"/>
      <x:c r="AL3" s="89"/>
      <x:c r="AM3" s="89"/>
    </x:row>
    <x:row r="4">
      <x:c r="A4" s="90" t="str">
        <x:v>Hinweis:</x:v>
      </x:c>
      <x:c r="B4" s="92" t="str">
        <x:v>Schichtcodes und Zeiten sind frei anpassbar. Die Arbeitsmappe ist nicht geschützt.</x:v>
      </x:c>
      <x:c r="C4" s="92" t="str"/>
      <x:c r="D4" s="92" t="str"/>
      <x:c r="E4" s="92" t="str"/>
      <x:c r="F4" s="92" t="str"/>
      <x:c r="G4" s="92" t="str"/>
      <x:c r="H4" s="92" t="str"/>
      <x:c r="I4" s="92" t="str"/>
      <x:c r="J4" s="92" t="str"/>
      <x:c r="K4" s="92" t="str"/>
      <x:c r="L4" s="92" t="str"/>
      <x:c r="M4" s="92" t="str"/>
      <x:c r="N4" s="92" t="str"/>
      <x:c r="O4" s="89"/>
      <x:c r="P4" s="89"/>
      <x:c r="Q4" s="89"/>
      <x:c r="R4" s="89"/>
      <x:c r="S4" s="89"/>
      <x:c r="T4" s="89"/>
      <x:c r="U4" s="89"/>
      <x:c r="V4" s="89"/>
      <x:c r="W4" s="89"/>
      <x:c r="X4" s="89"/>
      <x:c r="Y4" s="89"/>
      <x:c r="Z4" s="89"/>
      <x:c r="AA4" s="89"/>
      <x:c r="AB4" s="89"/>
      <x:c r="AC4" s="89"/>
      <x:c r="AD4" s="89"/>
      <x:c r="AE4" s="89"/>
      <x:c r="AF4" s="89"/>
      <x:c r="AG4" s="89"/>
      <x:c r="AH4" s="89"/>
      <x:c r="AI4" s="89"/>
      <x:c r="AJ4" s="89"/>
      <x:c r="AK4" s="89"/>
      <x:c r="AL4" s="89"/>
      <x:c r="AM4" s="89"/>
    </x:row>
    <x:row r="5">
      <x:c r="A5" s="89"/>
      <x:c r="B5" s="89"/>
      <x:c r="C5" s="89"/>
      <x:c r="D5" s="89"/>
      <x:c r="E5" s="89"/>
      <x:c r="F5" s="89"/>
      <x:c r="G5" s="89"/>
      <x:c r="H5" s="89"/>
      <x:c r="I5" s="89"/>
      <x:c r="J5" s="89"/>
      <x:c r="K5" s="89"/>
      <x:c r="L5" s="89"/>
      <x:c r="M5" s="89"/>
      <x:c r="N5" s="89"/>
      <x:c r="O5" s="89"/>
      <x:c r="P5" s="89"/>
      <x:c r="Q5" s="89"/>
      <x:c r="R5" s="89"/>
      <x:c r="S5" s="89"/>
      <x:c r="T5" s="89"/>
      <x:c r="U5" s="89"/>
      <x:c r="V5" s="89"/>
      <x:c r="W5" s="89"/>
      <x:c r="X5" s="89"/>
      <x:c r="Y5" s="89"/>
      <x:c r="Z5" s="89"/>
      <x:c r="AA5" s="89"/>
      <x:c r="AB5" s="89"/>
      <x:c r="AC5" s="89"/>
      <x:c r="AD5" s="89"/>
      <x:c r="AE5" s="89"/>
      <x:c r="AF5" s="89"/>
      <x:c r="AG5" s="89"/>
      <x:c r="AH5" s="89"/>
      <x:c r="AI5" s="89"/>
      <x:c r="AJ5" s="89"/>
      <x:c r="AK5" s="89"/>
      <x:c r="AL5" s="89"/>
      <x:c r="AM5" s="89"/>
    </x:row>
    <x:row r="6" ht="24" customHeight="1">
      <x:c r="A6" s="93" t="str">
        <x:v>Schichtcodes und Legende</x:v>
      </x:c>
      <x:c r="B6" s="93"/>
      <x:c r="C6" s="93"/>
      <x:c r="D6" s="93"/>
      <x:c r="E6" s="93"/>
      <x:c r="F6" s="93"/>
      <x:c r="G6" s="93"/>
      <x:c r="H6" s="93"/>
      <x:c r="I6" s="89"/>
      <x:c r="J6" s="89"/>
      <x:c r="K6" s="89"/>
      <x:c r="L6" s="89"/>
      <x:c r="M6" s="89"/>
      <x:c r="N6" s="89"/>
      <x:c r="O6" s="89"/>
      <x:c r="P6" s="89"/>
      <x:c r="Q6" s="89"/>
      <x:c r="R6" s="89"/>
      <x:c r="S6" s="89"/>
      <x:c r="T6" s="89"/>
      <x:c r="U6" s="89"/>
      <x:c r="V6" s="89"/>
      <x:c r="W6" s="89"/>
      <x:c r="X6" s="89"/>
      <x:c r="Y6" s="89"/>
      <x:c r="Z6" s="89"/>
      <x:c r="AA6" s="89"/>
      <x:c r="AB6" s="89"/>
      <x:c r="AC6" s="89"/>
      <x:c r="AD6" s="89"/>
      <x:c r="AE6" s="89"/>
      <x:c r="AF6" s="89"/>
      <x:c r="AG6" s="89"/>
      <x:c r="AH6" s="89"/>
      <x:c r="AI6" s="89"/>
      <x:c r="AJ6" s="89"/>
      <x:c r="AK6" s="89"/>
      <x:c r="AL6" s="89"/>
      <x:c r="AM6" s="89"/>
    </x:row>
    <x:row r="7" ht="24" customHeight="1">
      <x:c r="A7" s="94" t="str">
        <x:v>Code</x:v>
      </x:c>
      <x:c r="B7" s="94" t="str">
        <x:v>Bezeichnung</x:v>
      </x:c>
      <x:c r="C7" s="94" t="str">
        <x:v>Start 1</x:v>
      </x:c>
      <x:c r="D7" s="94" t="str">
        <x:v>Ende 1</x:v>
      </x:c>
      <x:c r="E7" s="94" t="str">
        <x:v>Start 2</x:v>
      </x:c>
      <x:c r="F7" s="94" t="str">
        <x:v>Ende 2</x:v>
      </x:c>
      <x:c r="G7" s="94" t="str">
        <x:v>Arbeitszeit</x:v>
      </x:c>
      <x:c r="H7" s="94" t="str">
        <x:v>Farbe</x:v>
      </x:c>
      <x:c r="I7" s="89"/>
      <x:c r="J7" s="89"/>
      <x:c r="K7" s="89"/>
      <x:c r="L7" s="89"/>
      <x:c r="M7" s="89"/>
      <x:c r="N7" s="89"/>
      <x:c r="O7" s="89"/>
      <x:c r="P7" s="89"/>
      <x:c r="Q7" s="89"/>
      <x:c r="R7" s="89"/>
      <x:c r="S7" s="89"/>
      <x:c r="T7" s="89"/>
      <x:c r="U7" s="89"/>
      <x:c r="V7" s="89"/>
      <x:c r="W7" s="89"/>
      <x:c r="X7" s="89"/>
      <x:c r="Y7" s="89"/>
      <x:c r="Z7" s="89"/>
      <x:c r="AA7" s="89"/>
      <x:c r="AB7" s="89"/>
      <x:c r="AC7" s="89"/>
      <x:c r="AD7" s="89"/>
      <x:c r="AE7" s="89"/>
      <x:c r="AF7" s="89"/>
      <x:c r="AG7" s="89"/>
      <x:c r="AH7" s="89"/>
      <x:c r="AI7" s="89"/>
      <x:c r="AJ7" s="89"/>
      <x:c r="AK7" s="89"/>
      <x:c r="AL7" s="89"/>
      <x:c r="AM7" s="89"/>
    </x:row>
    <x:row r="8">
      <x:c r="A8" s="91" t="str">
        <x:v>1A</x:v>
      </x:c>
      <x:c r="B8" s="91" t="str">
        <x:v>Frühdienst</x:v>
      </x:c>
      <x:c r="C8" s="91" t="str">
        <x:v>08:00</x:v>
      </x:c>
      <x:c r="D8" s="91" t="str">
        <x:v>16:30</x:v>
      </x:c>
      <x:c r="E8" s="91" t="str"/>
      <x:c r="F8" s="91" t="str"/>
      <x:c r="G8" s="168" t="n">
        <x:v>8.5</x:v>
      </x:c>
      <x:c r="H8" s="96" t="str">
        <x:v>1A</x:v>
      </x:c>
      <x:c r="I8" s="89"/>
      <x:c r="J8" s="89"/>
      <x:c r="K8" s="89"/>
      <x:c r="L8" s="89"/>
      <x:c r="M8" s="89"/>
      <x:c r="N8" s="89"/>
      <x:c r="O8" s="89"/>
      <x:c r="P8" s="89"/>
      <x:c r="Q8" s="89"/>
      <x:c r="R8" s="89"/>
      <x:c r="S8" s="89"/>
      <x:c r="T8" s="89"/>
      <x:c r="U8" s="89"/>
      <x:c r="V8" s="89"/>
      <x:c r="W8" s="89"/>
      <x:c r="X8" s="89"/>
      <x:c r="Y8" s="89"/>
      <x:c r="Z8" s="89"/>
      <x:c r="AA8" s="89"/>
      <x:c r="AB8" s="89"/>
      <x:c r="AC8" s="89"/>
      <x:c r="AD8" s="89"/>
      <x:c r="AE8" s="89"/>
      <x:c r="AF8" s="89"/>
      <x:c r="AG8" s="89"/>
      <x:c r="AH8" s="89"/>
      <x:c r="AI8" s="89"/>
      <x:c r="AJ8" s="89"/>
      <x:c r="AK8" s="89"/>
      <x:c r="AL8" s="89"/>
      <x:c r="AM8" s="89"/>
    </x:row>
    <x:row r="9">
      <x:c r="A9" s="91" t="str">
        <x:v>1B</x:v>
      </x:c>
      <x:c r="B9" s="91" t="str">
        <x:v>Spätdienst</x:v>
      </x:c>
      <x:c r="C9" s="91" t="str">
        <x:v>10:45</x:v>
      </x:c>
      <x:c r="D9" s="91" t="str">
        <x:v>19:15</x:v>
      </x:c>
      <x:c r="E9" s="91" t="str"/>
      <x:c r="F9" s="91" t="str"/>
      <x:c r="G9" s="168" t="n">
        <x:v>8.5</x:v>
      </x:c>
      <x:c r="H9" s="97" t="str">
        <x:v>1B</x:v>
      </x:c>
      <x:c r="I9" s="89"/>
      <x:c r="J9" s="89"/>
      <x:c r="K9" s="89"/>
      <x:c r="L9" s="89"/>
      <x:c r="M9" s="89"/>
      <x:c r="N9" s="89"/>
      <x:c r="O9" s="89"/>
      <x:c r="P9" s="89"/>
      <x:c r="Q9" s="89"/>
      <x:c r="R9" s="89"/>
      <x:c r="S9" s="89"/>
      <x:c r="T9" s="89"/>
      <x:c r="U9" s="89"/>
      <x:c r="V9" s="89"/>
      <x:c r="W9" s="89"/>
      <x:c r="X9" s="89"/>
      <x:c r="Y9" s="89"/>
      <x:c r="Z9" s="89"/>
      <x:c r="AA9" s="89"/>
      <x:c r="AB9" s="89"/>
      <x:c r="AC9" s="89"/>
      <x:c r="AD9" s="89"/>
      <x:c r="AE9" s="89"/>
      <x:c r="AF9" s="89"/>
      <x:c r="AG9" s="89"/>
      <x:c r="AH9" s="89"/>
      <x:c r="AI9" s="89"/>
      <x:c r="AJ9" s="89"/>
      <x:c r="AK9" s="89"/>
      <x:c r="AL9" s="89"/>
      <x:c r="AM9" s="89"/>
    </x:row>
    <x:row r="10">
      <x:c r="A10" s="91" t="str">
        <x:v>2A</x:v>
      </x:c>
      <x:c r="B10" s="91" t="str">
        <x:v>Geteilter Dienst</x:v>
      </x:c>
      <x:c r="C10" s="91" t="str">
        <x:v>08:00</x:v>
      </x:c>
      <x:c r="D10" s="91" t="str">
        <x:v>12:00</x:v>
      </x:c>
      <x:c r="E10" s="91" t="str">
        <x:v>13:15</x:v>
      </x:c>
      <x:c r="F10" s="91" t="str">
        <x:v>18:00</x:v>
      </x:c>
      <x:c r="G10" s="168" t="n">
        <x:v>8.75</x:v>
      </x:c>
      <x:c r="H10" s="98" t="str">
        <x:v>2A</x:v>
      </x:c>
      <x:c r="I10" s="89"/>
      <x:c r="J10" s="89"/>
      <x:c r="K10" s="89"/>
      <x:c r="L10" s="89"/>
      <x:c r="M10" s="89"/>
      <x:c r="N10" s="89"/>
      <x:c r="O10" s="89"/>
      <x:c r="P10" s="89"/>
      <x:c r="Q10" s="89"/>
      <x:c r="R10" s="89"/>
      <x:c r="S10" s="89"/>
      <x:c r="T10" s="89"/>
      <x:c r="U10" s="89"/>
      <x:c r="V10" s="89"/>
      <x:c r="W10" s="89"/>
      <x:c r="X10" s="89"/>
      <x:c r="Y10" s="89"/>
      <x:c r="Z10" s="89"/>
      <x:c r="AA10" s="89"/>
      <x:c r="AB10" s="89"/>
      <x:c r="AC10" s="89"/>
      <x:c r="AD10" s="89"/>
      <x:c r="AE10" s="89"/>
      <x:c r="AF10" s="89"/>
      <x:c r="AG10" s="89"/>
      <x:c r="AH10" s="89"/>
      <x:c r="AI10" s="89"/>
      <x:c r="AJ10" s="89"/>
      <x:c r="AK10" s="89"/>
      <x:c r="AL10" s="89"/>
      <x:c r="AM10" s="89"/>
    </x:row>
    <x:row r="11">
      <x:c r="A11" s="91" t="str">
        <x:v>2B</x:v>
      </x:c>
      <x:c r="B11" s="91" t="str">
        <x:v>Abenddienst</x:v>
      </x:c>
      <x:c r="C11" s="91" t="str">
        <x:v>13:00</x:v>
      </x:c>
      <x:c r="D11" s="91" t="str">
        <x:v>21:30</x:v>
      </x:c>
      <x:c r="E11" s="91" t="str"/>
      <x:c r="F11" s="91" t="str"/>
      <x:c r="G11" s="168" t="n">
        <x:v>8.5</x:v>
      </x:c>
      <x:c r="H11" s="99" t="str">
        <x:v>2B</x:v>
      </x:c>
      <x:c r="I11" s="89"/>
      <x:c r="J11" s="89"/>
      <x:c r="K11" s="89"/>
      <x:c r="L11" s="89"/>
      <x:c r="M11" s="89"/>
      <x:c r="N11" s="89"/>
      <x:c r="O11" s="89"/>
      <x:c r="P11" s="89"/>
      <x:c r="Q11" s="89"/>
      <x:c r="R11" s="89"/>
      <x:c r="S11" s="89"/>
      <x:c r="T11" s="89"/>
      <x:c r="U11" s="89"/>
      <x:c r="V11" s="89"/>
      <x:c r="W11" s="89"/>
      <x:c r="X11" s="89"/>
      <x:c r="Y11" s="89"/>
      <x:c r="Z11" s="89"/>
      <x:c r="AA11" s="89"/>
      <x:c r="AB11" s="89"/>
      <x:c r="AC11" s="89"/>
      <x:c r="AD11" s="89"/>
      <x:c r="AE11" s="89"/>
      <x:c r="AF11" s="89"/>
      <x:c r="AG11" s="89"/>
      <x:c r="AH11" s="89"/>
      <x:c r="AI11" s="89"/>
      <x:c r="AJ11" s="89"/>
      <x:c r="AK11" s="89"/>
      <x:c r="AL11" s="89"/>
      <x:c r="AM11" s="89"/>
    </x:row>
    <x:row r="12">
      <x:c r="A12" s="91" t="str">
        <x:v>FR</x:v>
      </x:c>
      <x:c r="B12" s="91" t="str">
        <x:v>Frei</x:v>
      </x:c>
      <x:c r="C12" s="91" t="str"/>
      <x:c r="D12" s="91" t="str"/>
      <x:c r="E12" s="91" t="str"/>
      <x:c r="F12" s="91" t="str"/>
      <x:c r="G12" s="168" t="n">
        <x:v>0</x:v>
      </x:c>
      <x:c r="H12" s="100" t="str">
        <x:v>FR</x:v>
      </x:c>
      <x:c r="I12" s="89"/>
      <x:c r="J12" s="89"/>
      <x:c r="K12" s="89"/>
      <x:c r="L12" s="89"/>
      <x:c r="M12" s="89"/>
      <x:c r="N12" s="89"/>
      <x:c r="O12" s="89"/>
      <x:c r="P12" s="89"/>
      <x:c r="Q12" s="89"/>
      <x:c r="R12" s="89"/>
      <x:c r="S12" s="89"/>
      <x:c r="T12" s="89"/>
      <x:c r="U12" s="89"/>
      <x:c r="V12" s="89"/>
      <x:c r="W12" s="89"/>
      <x:c r="X12" s="89"/>
      <x:c r="Y12" s="89"/>
      <x:c r="Z12" s="89"/>
      <x:c r="AA12" s="89"/>
      <x:c r="AB12" s="89"/>
      <x:c r="AC12" s="89"/>
      <x:c r="AD12" s="89"/>
      <x:c r="AE12" s="89"/>
      <x:c r="AF12" s="89"/>
      <x:c r="AG12" s="89"/>
      <x:c r="AH12" s="89"/>
      <x:c r="AI12" s="89"/>
      <x:c r="AJ12" s="89"/>
      <x:c r="AK12" s="89"/>
      <x:c r="AL12" s="89"/>
      <x:c r="AM12" s="89"/>
    </x:row>
    <x:row r="13">
      <x:c r="A13" s="91" t="str">
        <x:v>F</x:v>
      </x:c>
      <x:c r="B13" s="91" t="str">
        <x:v>Ferien / Urlaub</x:v>
      </x:c>
      <x:c r="C13" s="91" t="str"/>
      <x:c r="D13" s="91" t="str"/>
      <x:c r="E13" s="91" t="str"/>
      <x:c r="F13" s="91" t="str"/>
      <x:c r="G13" s="168" t="n">
        <x:v>0</x:v>
      </x:c>
      <x:c r="H13" s="101" t="str">
        <x:v>F</x:v>
      </x:c>
      <x:c r="I13" s="89"/>
      <x:c r="J13" s="89"/>
      <x:c r="K13" s="89"/>
      <x:c r="L13" s="89"/>
      <x:c r="M13" s="89"/>
      <x:c r="N13" s="89"/>
      <x:c r="O13" s="89"/>
      <x:c r="P13" s="89"/>
      <x:c r="Q13" s="89"/>
      <x:c r="R13" s="89"/>
      <x:c r="S13" s="89"/>
      <x:c r="T13" s="89"/>
      <x:c r="U13" s="89"/>
      <x:c r="V13" s="89"/>
      <x:c r="W13" s="89"/>
      <x:c r="X13" s="89"/>
      <x:c r="Y13" s="89"/>
      <x:c r="Z13" s="89"/>
      <x:c r="AA13" s="89"/>
      <x:c r="AB13" s="89"/>
      <x:c r="AC13" s="89"/>
      <x:c r="AD13" s="89"/>
      <x:c r="AE13" s="89"/>
      <x:c r="AF13" s="89"/>
      <x:c r="AG13" s="89"/>
      <x:c r="AH13" s="89"/>
      <x:c r="AI13" s="89"/>
      <x:c r="AJ13" s="89"/>
      <x:c r="AK13" s="89"/>
      <x:c r="AL13" s="89"/>
      <x:c r="AM13" s="89"/>
    </x:row>
    <x:row r="14">
      <x:c r="A14" s="91" t="str">
        <x:v>K</x:v>
      </x:c>
      <x:c r="B14" s="91" t="str">
        <x:v>Krank</x:v>
      </x:c>
      <x:c r="C14" s="91" t="str"/>
      <x:c r="D14" s="91" t="str"/>
      <x:c r="E14" s="91" t="str"/>
      <x:c r="F14" s="91" t="str"/>
      <x:c r="G14" s="168" t="n">
        <x:v>0</x:v>
      </x:c>
      <x:c r="H14" s="102" t="str">
        <x:v>K</x:v>
      </x:c>
      <x:c r="I14" s="89"/>
      <x:c r="J14" s="89"/>
      <x:c r="K14" s="89"/>
      <x:c r="L14" s="89"/>
      <x:c r="M14" s="89"/>
      <x:c r="N14" s="89"/>
      <x:c r="O14" s="89"/>
      <x:c r="P14" s="89"/>
      <x:c r="Q14" s="89"/>
      <x:c r="R14" s="89"/>
      <x:c r="S14" s="89"/>
      <x:c r="T14" s="89"/>
      <x:c r="U14" s="89"/>
      <x:c r="V14" s="89"/>
      <x:c r="W14" s="89"/>
      <x:c r="X14" s="89"/>
      <x:c r="Y14" s="89"/>
      <x:c r="Z14" s="89"/>
      <x:c r="AA14" s="89"/>
      <x:c r="AB14" s="89"/>
      <x:c r="AC14" s="89"/>
      <x:c r="AD14" s="89"/>
      <x:c r="AE14" s="89"/>
      <x:c r="AF14" s="89"/>
      <x:c r="AG14" s="89"/>
      <x:c r="AH14" s="89"/>
      <x:c r="AI14" s="89"/>
      <x:c r="AJ14" s="89"/>
      <x:c r="AK14" s="89"/>
      <x:c r="AL14" s="89"/>
      <x:c r="AM14" s="89"/>
    </x:row>
    <x:row r="15">
      <x:c r="A15" s="91" t="str">
        <x:v>U</x:v>
      </x:c>
      <x:c r="B15" s="91" t="str">
        <x:v>Unfall</x:v>
      </x:c>
      <x:c r="C15" s="91" t="str"/>
      <x:c r="D15" s="91" t="str"/>
      <x:c r="E15" s="91" t="str"/>
      <x:c r="F15" s="91" t="str"/>
      <x:c r="G15" s="168" t="n">
        <x:v>0</x:v>
      </x:c>
      <x:c r="H15" s="103" t="str">
        <x:v>U</x:v>
      </x:c>
      <x:c r="I15" s="89"/>
      <x:c r="J15" s="89"/>
      <x:c r="K15" s="89"/>
      <x:c r="L15" s="89"/>
      <x:c r="M15" s="89"/>
      <x:c r="N15" s="89"/>
      <x:c r="O15" s="89"/>
      <x:c r="P15" s="89"/>
      <x:c r="Q15" s="89"/>
      <x:c r="R15" s="89"/>
      <x:c r="S15" s="89"/>
      <x:c r="T15" s="89"/>
      <x:c r="U15" s="89"/>
      <x:c r="V15" s="89"/>
      <x:c r="W15" s="89"/>
      <x:c r="X15" s="89"/>
      <x:c r="Y15" s="89"/>
      <x:c r="Z15" s="89"/>
      <x:c r="AA15" s="89"/>
      <x:c r="AB15" s="89"/>
      <x:c r="AC15" s="89"/>
      <x:c r="AD15" s="89"/>
      <x:c r="AE15" s="89"/>
      <x:c r="AF15" s="89"/>
      <x:c r="AG15" s="89"/>
      <x:c r="AH15" s="89"/>
      <x:c r="AI15" s="89"/>
      <x:c r="AJ15" s="89"/>
      <x:c r="AK15" s="89"/>
      <x:c r="AL15" s="89"/>
      <x:c r="AM15" s="89"/>
    </x:row>
    <x:row r="16">
      <x:c r="A16" s="89"/>
      <x:c r="B16" s="89"/>
      <x:c r="C16" s="89"/>
      <x:c r="D16" s="89"/>
      <x:c r="E16" s="89"/>
      <x:c r="F16" s="89"/>
      <x:c r="G16" s="89"/>
      <x:c r="H16" s="89"/>
      <x:c r="I16" s="89"/>
      <x:c r="J16" s="89"/>
      <x:c r="K16" s="89"/>
      <x:c r="L16" s="89"/>
      <x:c r="M16" s="89"/>
      <x:c r="N16" s="89"/>
      <x:c r="O16" s="89"/>
      <x:c r="P16" s="89"/>
      <x:c r="Q16" s="89"/>
      <x:c r="R16" s="89"/>
      <x:c r="S16" s="89"/>
      <x:c r="T16" s="89"/>
      <x:c r="U16" s="89"/>
      <x:c r="V16" s="89"/>
      <x:c r="W16" s="89"/>
      <x:c r="X16" s="89"/>
      <x:c r="Y16" s="89"/>
      <x:c r="Z16" s="89"/>
      <x:c r="AA16" s="89"/>
      <x:c r="AB16" s="89"/>
      <x:c r="AC16" s="89"/>
      <x:c r="AD16" s="89"/>
      <x:c r="AE16" s="89"/>
      <x:c r="AF16" s="89"/>
      <x:c r="AG16" s="89"/>
      <x:c r="AH16" s="89"/>
      <x:c r="AI16" s="89"/>
      <x:c r="AJ16" s="89"/>
      <x:c r="AK16" s="89"/>
      <x:c r="AL16" s="89"/>
      <x:c r="AM16" s="89"/>
    </x:row>
    <x:row r="17" ht="24" customHeight="1">
      <x:c r="A17" s="89"/>
      <x:c r="B17" s="89"/>
      <x:c r="C17" s="93" t="str">
        <x:v>Februar</x:v>
      </x:c>
      <x:c r="D17" s="93"/>
      <x:c r="E17" s="93"/>
      <x:c r="F17" s="93"/>
      <x:c r="G17" s="93"/>
      <x:c r="H17" s="93"/>
      <x:c r="I17" s="93"/>
      <x:c r="J17" s="93"/>
      <x:c r="K17" s="93"/>
      <x:c r="L17" s="93"/>
      <x:c r="M17" s="93"/>
      <x:c r="N17" s="93"/>
      <x:c r="O17" s="93"/>
      <x:c r="P17" s="93"/>
      <x:c r="Q17" s="93"/>
      <x:c r="R17" s="93"/>
      <x:c r="S17" s="93"/>
      <x:c r="T17" s="93"/>
      <x:c r="U17" s="93"/>
      <x:c r="V17" s="93"/>
      <x:c r="W17" s="93"/>
      <x:c r="X17" s="93"/>
      <x:c r="Y17" s="93"/>
      <x:c r="Z17" s="93"/>
      <x:c r="AA17" s="93"/>
      <x:c r="AB17" s="93"/>
      <x:c r="AC17" s="93"/>
      <x:c r="AD17" s="93"/>
      <x:c r="AE17" s="93"/>
      <x:c r="AF17" s="93"/>
      <x:c r="AG17" s="93"/>
      <x:c r="AH17" s="93" t="str">
        <x:v>Monatliche Kontrolle</x:v>
      </x:c>
      <x:c r="AI17" s="93"/>
      <x:c r="AJ17" s="93"/>
      <x:c r="AK17" s="93"/>
      <x:c r="AL17" s="93"/>
      <x:c r="AM17" s="93"/>
    </x:row>
    <x:row r="18" ht="24" customHeight="1">
      <x:c r="A18" s="94" t="str">
        <x:v>MitarbeiterIn</x:v>
      </x:c>
      <x:c r="B18" s="94" t="str">
        <x:v>Bemerkung</x:v>
      </x:c>
      <x:c r="C18" s="104" t="str">
        <x:f>IF(COLUMN()-2&lt;=DAY(EOMONTH(DATE($I$3,2,1),0)),RIGHT("0"&amp;COLUMN()-2,2)&amp;"."&amp;RIGHT("0"&amp;2,2)&amp;".","")</x:f>
        <x:v>1.2.</x:v>
      </x:c>
      <x:c r="D18" s="104" t="str">
        <x:f>IF(COLUMN()-2&lt;=DAY(EOMONTH(DATE($I$3,2,1),0)),RIGHT("0"&amp;COLUMN()-2,2)&amp;"."&amp;RIGHT("0"&amp;2,2)&amp;".","")</x:f>
        <x:v>2.2.</x:v>
      </x:c>
      <x:c r="E18" s="104" t="str">
        <x:f>IF(COLUMN()-2&lt;=DAY(EOMONTH(DATE($I$3,2,1),0)),RIGHT("0"&amp;COLUMN()-2,2)&amp;"."&amp;RIGHT("0"&amp;2,2)&amp;".","")</x:f>
        <x:v>3.2.</x:v>
      </x:c>
      <x:c r="F18" s="104" t="str">
        <x:f>IF(COLUMN()-2&lt;=DAY(EOMONTH(DATE($I$3,2,1),0)),RIGHT("0"&amp;COLUMN()-2,2)&amp;"."&amp;RIGHT("0"&amp;2,2)&amp;".","")</x:f>
        <x:v>4.2.</x:v>
      </x:c>
      <x:c r="G18" s="104" t="str">
        <x:f>IF(COLUMN()-2&lt;=DAY(EOMONTH(DATE($I$3,2,1),0)),RIGHT("0"&amp;COLUMN()-2,2)&amp;"."&amp;RIGHT("0"&amp;2,2)&amp;".","")</x:f>
        <x:v>5.2.</x:v>
      </x:c>
      <x:c r="H18" s="104" t="str">
        <x:f>IF(COLUMN()-2&lt;=DAY(EOMONTH(DATE($I$3,2,1),0)),RIGHT("0"&amp;COLUMN()-2,2)&amp;"."&amp;RIGHT("0"&amp;2,2)&amp;".","")</x:f>
        <x:v>6.2.</x:v>
      </x:c>
      <x:c r="I18" s="104" t="str">
        <x:f>IF(COLUMN()-2&lt;=DAY(EOMONTH(DATE($I$3,2,1),0)),RIGHT("0"&amp;COLUMN()-2,2)&amp;"."&amp;RIGHT("0"&amp;2,2)&amp;".","")</x:f>
        <x:v>7.2.</x:v>
      </x:c>
      <x:c r="J18" s="104" t="str">
        <x:f>IF(COLUMN()-2&lt;=DAY(EOMONTH(DATE($I$3,2,1),0)),RIGHT("0"&amp;COLUMN()-2,2)&amp;"."&amp;RIGHT("0"&amp;2,2)&amp;".","")</x:f>
        <x:v>8.2.</x:v>
      </x:c>
      <x:c r="K18" s="104" t="str">
        <x:f>IF(COLUMN()-2&lt;=DAY(EOMONTH(DATE($I$3,2,1),0)),RIGHT("0"&amp;COLUMN()-2,2)&amp;"."&amp;RIGHT("0"&amp;2,2)&amp;".","")</x:f>
        <x:v>9.2.</x:v>
      </x:c>
      <x:c r="L18" s="104" t="str">
        <x:f>IF(COLUMN()-2&lt;=DAY(EOMONTH(DATE($I$3,2,1),0)),RIGHT("0"&amp;COLUMN()-2,2)&amp;"."&amp;RIGHT("0"&amp;2,2)&amp;".","")</x:f>
        <x:v>10.2.</x:v>
      </x:c>
      <x:c r="M18" s="104" t="str">
        <x:f>IF(COLUMN()-2&lt;=DAY(EOMONTH(DATE($I$3,2,1),0)),RIGHT("0"&amp;COLUMN()-2,2)&amp;"."&amp;RIGHT("0"&amp;2,2)&amp;".","")</x:f>
        <x:v>11.2.</x:v>
      </x:c>
      <x:c r="N18" s="104" t="str">
        <x:f>IF(COLUMN()-2&lt;=DAY(EOMONTH(DATE($I$3,2,1),0)),RIGHT("0"&amp;COLUMN()-2,2)&amp;"."&amp;RIGHT("0"&amp;2,2)&amp;".","")</x:f>
        <x:v>12.2.</x:v>
      </x:c>
      <x:c r="O18" s="104" t="str">
        <x:f>IF(COLUMN()-2&lt;=DAY(EOMONTH(DATE($I$3,2,1),0)),RIGHT("0"&amp;COLUMN()-2,2)&amp;"."&amp;RIGHT("0"&amp;2,2)&amp;".","")</x:f>
        <x:v>13.2.</x:v>
      </x:c>
      <x:c r="P18" s="104" t="str">
        <x:f>IF(COLUMN()-2&lt;=DAY(EOMONTH(DATE($I$3,2,1),0)),RIGHT("0"&amp;COLUMN()-2,2)&amp;"."&amp;RIGHT("0"&amp;2,2)&amp;".","")</x:f>
        <x:v>14.2.</x:v>
      </x:c>
      <x:c r="Q18" s="104" t="str">
        <x:f>IF(COLUMN()-2&lt;=DAY(EOMONTH(DATE($I$3,2,1),0)),RIGHT("0"&amp;COLUMN()-2,2)&amp;"."&amp;RIGHT("0"&amp;2,2)&amp;".","")</x:f>
        <x:v>15.2.</x:v>
      </x:c>
      <x:c r="R18" s="104" t="str">
        <x:f>IF(COLUMN()-2&lt;=DAY(EOMONTH(DATE($I$3,2,1),0)),RIGHT("0"&amp;COLUMN()-2,2)&amp;"."&amp;RIGHT("0"&amp;2,2)&amp;".","")</x:f>
        <x:v>16.2.</x:v>
      </x:c>
      <x:c r="S18" s="104" t="str">
        <x:f>IF(COLUMN()-2&lt;=DAY(EOMONTH(DATE($I$3,2,1),0)),RIGHT("0"&amp;COLUMN()-2,2)&amp;"."&amp;RIGHT("0"&amp;2,2)&amp;".","")</x:f>
        <x:v>17.2.</x:v>
      </x:c>
      <x:c r="T18" s="104" t="str">
        <x:f>IF(COLUMN()-2&lt;=DAY(EOMONTH(DATE($I$3,2,1),0)),RIGHT("0"&amp;COLUMN()-2,2)&amp;"."&amp;RIGHT("0"&amp;2,2)&amp;".","")</x:f>
        <x:v>18.2.</x:v>
      </x:c>
      <x:c r="U18" s="104" t="str">
        <x:f>IF(COLUMN()-2&lt;=DAY(EOMONTH(DATE($I$3,2,1),0)),RIGHT("0"&amp;COLUMN()-2,2)&amp;"."&amp;RIGHT("0"&amp;2,2)&amp;".","")</x:f>
        <x:v>19.2.</x:v>
      </x:c>
      <x:c r="V18" s="104" t="str">
        <x:f>IF(COLUMN()-2&lt;=DAY(EOMONTH(DATE($I$3,2,1),0)),RIGHT("0"&amp;COLUMN()-2,2)&amp;"."&amp;RIGHT("0"&amp;2,2)&amp;".","")</x:f>
        <x:v>20.2.</x:v>
      </x:c>
      <x:c r="W18" s="104" t="str">
        <x:f>IF(COLUMN()-2&lt;=DAY(EOMONTH(DATE($I$3,2,1),0)),RIGHT("0"&amp;COLUMN()-2,2)&amp;"."&amp;RIGHT("0"&amp;2,2)&amp;".","")</x:f>
        <x:v>21.2.</x:v>
      </x:c>
      <x:c r="X18" s="104" t="str">
        <x:f>IF(COLUMN()-2&lt;=DAY(EOMONTH(DATE($I$3,2,1),0)),RIGHT("0"&amp;COLUMN()-2,2)&amp;"."&amp;RIGHT("0"&amp;2,2)&amp;".","")</x:f>
        <x:v>22.2.</x:v>
      </x:c>
      <x:c r="Y18" s="104" t="str">
        <x:f>IF(COLUMN()-2&lt;=DAY(EOMONTH(DATE($I$3,2,1),0)),RIGHT("0"&amp;COLUMN()-2,2)&amp;"."&amp;RIGHT("0"&amp;2,2)&amp;".","")</x:f>
        <x:v>23.2.</x:v>
      </x:c>
      <x:c r="Z18" s="104" t="str">
        <x:f>IF(COLUMN()-2&lt;=DAY(EOMONTH(DATE($I$3,2,1),0)),RIGHT("0"&amp;COLUMN()-2,2)&amp;"."&amp;RIGHT("0"&amp;2,2)&amp;".","")</x:f>
        <x:v>24.2.</x:v>
      </x:c>
      <x:c r="AA18" s="104" t="str">
        <x:f>IF(COLUMN()-2&lt;=DAY(EOMONTH(DATE($I$3,2,1),0)),RIGHT("0"&amp;COLUMN()-2,2)&amp;"."&amp;RIGHT("0"&amp;2,2)&amp;".","")</x:f>
        <x:v>25.2.</x:v>
      </x:c>
      <x:c r="AB18" s="104" t="str">
        <x:f>IF(COLUMN()-2&lt;=DAY(EOMONTH(DATE($I$3,2,1),0)),RIGHT("0"&amp;COLUMN()-2,2)&amp;"."&amp;RIGHT("0"&amp;2,2)&amp;".","")</x:f>
        <x:v>26.2.</x:v>
      </x:c>
      <x:c r="AC18" s="104" t="str">
        <x:f>IF(COLUMN()-2&lt;=DAY(EOMONTH(DATE($I$3,2,1),0)),RIGHT("0"&amp;COLUMN()-2,2)&amp;"."&amp;RIGHT("0"&amp;2,2)&amp;".","")</x:f>
        <x:v>27.2.</x:v>
      </x:c>
      <x:c r="AD18" s="104" t="str">
        <x:f>IF(COLUMN()-2&lt;=DAY(EOMONTH(DATE($I$3,2,1),0)),RIGHT("0"&amp;COLUMN()-2,2)&amp;"."&amp;RIGHT("0"&amp;2,2)&amp;".","")</x:f>
        <x:v>28.2.</x:v>
      </x:c>
      <x:c r="AE18" s="104" t="str">
        <x:f>IF(COLUMN()-2&lt;=DAY(EOMONTH(DATE($I$3,2,1),0)),RIGHT("0"&amp;COLUMN()-2,2)&amp;"."&amp;RIGHT("0"&amp;2,2)&amp;".","")</x:f>
      </x:c>
      <x:c r="AF18" s="104" t="str">
        <x:f>IF(COLUMN()-2&lt;=DAY(EOMONTH(DATE($I$3,2,1),0)),RIGHT("0"&amp;COLUMN()-2,2)&amp;"."&amp;RIGHT("0"&amp;2,2)&amp;".","")</x:f>
      </x:c>
      <x:c r="AG18" s="104" t="str">
        <x:f>IF(COLUMN()-2&lt;=DAY(EOMONTH(DATE($I$3,2,1),0)),RIGHT("0"&amp;COLUMN()-2,2)&amp;"."&amp;RIGHT("0"&amp;2,2)&amp;".","")</x:f>
      </x:c>
      <x:c r="AH18" s="94" t="str">
        <x:v>Dienste</x:v>
      </x:c>
      <x:c r="AI18" s="94" t="str">
        <x:v>Arbeitsstunden</x:v>
      </x:c>
      <x:c r="AJ18" s="94" t="str">
        <x:v>Frei</x:v>
      </x:c>
      <x:c r="AK18" s="94" t="str">
        <x:v>Ferien</x:v>
      </x:c>
      <x:c r="AL18" s="94" t="str">
        <x:v>Krank</x:v>
      </x:c>
      <x:c r="AM18" s="94" t="str">
        <x:v>Unfall</x:v>
      </x:c>
    </x:row>
    <x:row r="19" ht="24" customHeight="1">
      <x:c r="A19" s="94"/>
      <x:c r="B19" s="94"/>
      <x:c r="C19" s="94" t="str">
        <x:f>IF(COLUMN()-2&lt;=DAY(EOMONTH(DATE($I$3,2,1),0)),CHOOSE(WEEKDAY(DATE($I$3,2,COLUMN()-2),2),"Mo","Di","Mi","Do","Fr","Sa","So"),"")</x:f>
        <x:v>So</x:v>
      </x:c>
      <x:c r="D19" s="94" t="str">
        <x:f>IF(COLUMN()-2&lt;=DAY(EOMONTH(DATE($I$3,2,1),0)),CHOOSE(WEEKDAY(DATE($I$3,2,COLUMN()-2),2),"Mo","Di","Mi","Do","Fr","Sa","So"),"")</x:f>
        <x:v>Mo</x:v>
      </x:c>
      <x:c r="E19" s="94" t="str">
        <x:f>IF(COLUMN()-2&lt;=DAY(EOMONTH(DATE($I$3,2,1),0)),CHOOSE(WEEKDAY(DATE($I$3,2,COLUMN()-2),2),"Mo","Di","Mi","Do","Fr","Sa","So"),"")</x:f>
        <x:v>Di</x:v>
      </x:c>
      <x:c r="F19" s="94" t="str">
        <x:f>IF(COLUMN()-2&lt;=DAY(EOMONTH(DATE($I$3,2,1),0)),CHOOSE(WEEKDAY(DATE($I$3,2,COLUMN()-2),2),"Mo","Di","Mi","Do","Fr","Sa","So"),"")</x:f>
        <x:v>Mi</x:v>
      </x:c>
      <x:c r="G19" s="94" t="str">
        <x:f>IF(COLUMN()-2&lt;=DAY(EOMONTH(DATE($I$3,2,1),0)),CHOOSE(WEEKDAY(DATE($I$3,2,COLUMN()-2),2),"Mo","Di","Mi","Do","Fr","Sa","So"),"")</x:f>
        <x:v>Do</x:v>
      </x:c>
      <x:c r="H19" s="94" t="str">
        <x:f>IF(COLUMN()-2&lt;=DAY(EOMONTH(DATE($I$3,2,1),0)),CHOOSE(WEEKDAY(DATE($I$3,2,COLUMN()-2),2),"Mo","Di","Mi","Do","Fr","Sa","So"),"")</x:f>
        <x:v>Fr</x:v>
      </x:c>
      <x:c r="I19" s="94" t="str">
        <x:f>IF(COLUMN()-2&lt;=DAY(EOMONTH(DATE($I$3,2,1),0)),CHOOSE(WEEKDAY(DATE($I$3,2,COLUMN()-2),2),"Mo","Di","Mi","Do","Fr","Sa","So"),"")</x:f>
        <x:v>Sa</x:v>
      </x:c>
      <x:c r="J19" s="94" t="str">
        <x:f>IF(COLUMN()-2&lt;=DAY(EOMONTH(DATE($I$3,2,1),0)),CHOOSE(WEEKDAY(DATE($I$3,2,COLUMN()-2),2),"Mo","Di","Mi","Do","Fr","Sa","So"),"")</x:f>
        <x:v>So</x:v>
      </x:c>
      <x:c r="K19" s="94" t="str">
        <x:f>IF(COLUMN()-2&lt;=DAY(EOMONTH(DATE($I$3,2,1),0)),CHOOSE(WEEKDAY(DATE($I$3,2,COLUMN()-2),2),"Mo","Di","Mi","Do","Fr","Sa","So"),"")</x:f>
        <x:v>Mo</x:v>
      </x:c>
      <x:c r="L19" s="94" t="str">
        <x:f>IF(COLUMN()-2&lt;=DAY(EOMONTH(DATE($I$3,2,1),0)),CHOOSE(WEEKDAY(DATE($I$3,2,COLUMN()-2),2),"Mo","Di","Mi","Do","Fr","Sa","So"),"")</x:f>
        <x:v>Di</x:v>
      </x:c>
      <x:c r="M19" s="94" t="str">
        <x:f>IF(COLUMN()-2&lt;=DAY(EOMONTH(DATE($I$3,2,1),0)),CHOOSE(WEEKDAY(DATE($I$3,2,COLUMN()-2),2),"Mo","Di","Mi","Do","Fr","Sa","So"),"")</x:f>
        <x:v>Mi</x:v>
      </x:c>
      <x:c r="N19" s="94" t="str">
        <x:f>IF(COLUMN()-2&lt;=DAY(EOMONTH(DATE($I$3,2,1),0)),CHOOSE(WEEKDAY(DATE($I$3,2,COLUMN()-2),2),"Mo","Di","Mi","Do","Fr","Sa","So"),"")</x:f>
        <x:v>Do</x:v>
      </x:c>
      <x:c r="O19" s="94" t="str">
        <x:f>IF(COLUMN()-2&lt;=DAY(EOMONTH(DATE($I$3,2,1),0)),CHOOSE(WEEKDAY(DATE($I$3,2,COLUMN()-2),2),"Mo","Di","Mi","Do","Fr","Sa","So"),"")</x:f>
        <x:v>Fr</x:v>
      </x:c>
      <x:c r="P19" s="94" t="str">
        <x:f>IF(COLUMN()-2&lt;=DAY(EOMONTH(DATE($I$3,2,1),0)),CHOOSE(WEEKDAY(DATE($I$3,2,COLUMN()-2),2),"Mo","Di","Mi","Do","Fr","Sa","So"),"")</x:f>
        <x:v>Sa</x:v>
      </x:c>
      <x:c r="Q19" s="94" t="str">
        <x:f>IF(COLUMN()-2&lt;=DAY(EOMONTH(DATE($I$3,2,1),0)),CHOOSE(WEEKDAY(DATE($I$3,2,COLUMN()-2),2),"Mo","Di","Mi","Do","Fr","Sa","So"),"")</x:f>
        <x:v>So</x:v>
      </x:c>
      <x:c r="R19" s="94" t="str">
        <x:f>IF(COLUMN()-2&lt;=DAY(EOMONTH(DATE($I$3,2,1),0)),CHOOSE(WEEKDAY(DATE($I$3,2,COLUMN()-2),2),"Mo","Di","Mi","Do","Fr","Sa","So"),"")</x:f>
        <x:v>Mo</x:v>
      </x:c>
      <x:c r="S19" s="94" t="str">
        <x:f>IF(COLUMN()-2&lt;=DAY(EOMONTH(DATE($I$3,2,1),0)),CHOOSE(WEEKDAY(DATE($I$3,2,COLUMN()-2),2),"Mo","Di","Mi","Do","Fr","Sa","So"),"")</x:f>
        <x:v>Di</x:v>
      </x:c>
      <x:c r="T19" s="94" t="str">
        <x:f>IF(COLUMN()-2&lt;=DAY(EOMONTH(DATE($I$3,2,1),0)),CHOOSE(WEEKDAY(DATE($I$3,2,COLUMN()-2),2),"Mo","Di","Mi","Do","Fr","Sa","So"),"")</x:f>
        <x:v>Mi</x:v>
      </x:c>
      <x:c r="U19" s="94" t="str">
        <x:f>IF(COLUMN()-2&lt;=DAY(EOMONTH(DATE($I$3,2,1),0)),CHOOSE(WEEKDAY(DATE($I$3,2,COLUMN()-2),2),"Mo","Di","Mi","Do","Fr","Sa","So"),"")</x:f>
        <x:v>Do</x:v>
      </x:c>
      <x:c r="V19" s="94" t="str">
        <x:f>IF(COLUMN()-2&lt;=DAY(EOMONTH(DATE($I$3,2,1),0)),CHOOSE(WEEKDAY(DATE($I$3,2,COLUMN()-2),2),"Mo","Di","Mi","Do","Fr","Sa","So"),"")</x:f>
        <x:v>Fr</x:v>
      </x:c>
      <x:c r="W19" s="94" t="str">
        <x:f>IF(COLUMN()-2&lt;=DAY(EOMONTH(DATE($I$3,2,1),0)),CHOOSE(WEEKDAY(DATE($I$3,2,COLUMN()-2),2),"Mo","Di","Mi","Do","Fr","Sa","So"),"")</x:f>
        <x:v>Sa</x:v>
      </x:c>
      <x:c r="X19" s="94" t="str">
        <x:f>IF(COLUMN()-2&lt;=DAY(EOMONTH(DATE($I$3,2,1),0)),CHOOSE(WEEKDAY(DATE($I$3,2,COLUMN()-2),2),"Mo","Di","Mi","Do","Fr","Sa","So"),"")</x:f>
        <x:v>So</x:v>
      </x:c>
      <x:c r="Y19" s="94" t="str">
        <x:f>IF(COLUMN()-2&lt;=DAY(EOMONTH(DATE($I$3,2,1),0)),CHOOSE(WEEKDAY(DATE($I$3,2,COLUMN()-2),2),"Mo","Di","Mi","Do","Fr","Sa","So"),"")</x:f>
        <x:v>Mo</x:v>
      </x:c>
      <x:c r="Z19" s="94" t="str">
        <x:f>IF(COLUMN()-2&lt;=DAY(EOMONTH(DATE($I$3,2,1),0)),CHOOSE(WEEKDAY(DATE($I$3,2,COLUMN()-2),2),"Mo","Di","Mi","Do","Fr","Sa","So"),"")</x:f>
        <x:v>Di</x:v>
      </x:c>
      <x:c r="AA19" s="94" t="str">
        <x:f>IF(COLUMN()-2&lt;=DAY(EOMONTH(DATE($I$3,2,1),0)),CHOOSE(WEEKDAY(DATE($I$3,2,COLUMN()-2),2),"Mo","Di","Mi","Do","Fr","Sa","So"),"")</x:f>
        <x:v>Mi</x:v>
      </x:c>
      <x:c r="AB19" s="94" t="str">
        <x:f>IF(COLUMN()-2&lt;=DAY(EOMONTH(DATE($I$3,2,1),0)),CHOOSE(WEEKDAY(DATE($I$3,2,COLUMN()-2),2),"Mo","Di","Mi","Do","Fr","Sa","So"),"")</x:f>
        <x:v>Do</x:v>
      </x:c>
      <x:c r="AC19" s="94" t="str">
        <x:f>IF(COLUMN()-2&lt;=DAY(EOMONTH(DATE($I$3,2,1),0)),CHOOSE(WEEKDAY(DATE($I$3,2,COLUMN()-2),2),"Mo","Di","Mi","Do","Fr","Sa","So"),"")</x:f>
        <x:v>Fr</x:v>
      </x:c>
      <x:c r="AD19" s="94" t="str">
        <x:f>IF(COLUMN()-2&lt;=DAY(EOMONTH(DATE($I$3,2,1),0)),CHOOSE(WEEKDAY(DATE($I$3,2,COLUMN()-2),2),"Mo","Di","Mi","Do","Fr","Sa","So"),"")</x:f>
        <x:v>Sa</x:v>
      </x:c>
      <x:c r="AE19" s="94" t="str">
        <x:f>IF(COLUMN()-2&lt;=DAY(EOMONTH(DATE($I$3,2,1),0)),CHOOSE(WEEKDAY(DATE($I$3,2,COLUMN()-2),2),"Mo","Di","Mi","Do","Fr","Sa","So"),"")</x:f>
      </x:c>
      <x:c r="AF19" s="94" t="str">
        <x:f>IF(COLUMN()-2&lt;=DAY(EOMONTH(DATE($I$3,2,1),0)),CHOOSE(WEEKDAY(DATE($I$3,2,COLUMN()-2),2),"Mo","Di","Mi","Do","Fr","Sa","So"),"")</x:f>
      </x:c>
      <x:c r="AG19" s="94" t="str">
        <x:f>IF(COLUMN()-2&lt;=DAY(EOMONTH(DATE($I$3,2,1),0)),CHOOSE(WEEKDAY(DATE($I$3,2,COLUMN()-2),2),"Mo","Di","Mi","Do","Fr","Sa","So"),"")</x:f>
      </x:c>
      <x:c r="AH19" s="94" t="str"/>
      <x:c r="AI19" s="94" t="str"/>
      <x:c r="AJ19" s="94" t="str"/>
      <x:c r="AK19" s="94" t="str"/>
      <x:c r="AL19" s="94" t="str"/>
      <x:c r="AM19" s="94" t="str"/>
    </x:row>
    <x:row r="20" ht="20" customHeight="1">
      <x:c r="A20" s="91" t="str">
        <x:v>Anna Keller</x:v>
      </x:c>
      <x:c r="B20" s="91" t="str">
        <x:v>Vollzeit</x:v>
      </x:c>
      <x:c r="C20" s="105" t="str">
        <x:v>FR</x:v>
      </x:c>
      <x:c r="D20" s="105" t="str">
        <x:v>1B</x:v>
      </x:c>
      <x:c r="E20" s="105" t="str">
        <x:v>2A</x:v>
      </x:c>
      <x:c r="F20" s="105" t="str">
        <x:v>2B</x:v>
      </x:c>
      <x:c r="G20" s="105" t="str">
        <x:v>1A</x:v>
      </x:c>
      <x:c r="H20" s="105" t="str">
        <x:v>1B</x:v>
      </x:c>
      <x:c r="I20" s="105" t="str">
        <x:v>1A</x:v>
      </x:c>
      <x:c r="J20" s="105" t="str">
        <x:v>FR</x:v>
      </x:c>
      <x:c r="K20" s="105" t="str">
        <x:v>1A</x:v>
      </x:c>
      <x:c r="L20" s="105" t="str">
        <x:v>1B</x:v>
      </x:c>
      <x:c r="M20" s="105" t="str">
        <x:v>2A</x:v>
      </x:c>
      <x:c r="N20" s="105" t="str">
        <x:v>2B</x:v>
      </x:c>
      <x:c r="O20" s="105" t="str">
        <x:v>1A</x:v>
      </x:c>
      <x:c r="P20" s="105" t="str">
        <x:v>FR</x:v>
      </x:c>
      <x:c r="Q20" s="105" t="str">
        <x:v>FR</x:v>
      </x:c>
      <x:c r="R20" s="105" t="str">
        <x:v>2B</x:v>
      </x:c>
      <x:c r="S20" s="105" t="str">
        <x:v>1A</x:v>
      </x:c>
      <x:c r="T20" s="105" t="str">
        <x:v>1B</x:v>
      </x:c>
      <x:c r="U20" s="105" t="str">
        <x:v>2A</x:v>
      </x:c>
      <x:c r="V20" s="105" t="str">
        <x:v>2B</x:v>
      </x:c>
      <x:c r="W20" s="105" t="str">
        <x:v>FR</x:v>
      </x:c>
      <x:c r="X20" s="105" t="str">
        <x:v>1B</x:v>
      </x:c>
      <x:c r="Y20" s="105" t="str">
        <x:v>2A</x:v>
      </x:c>
      <x:c r="Z20" s="105" t="str">
        <x:v>2B</x:v>
      </x:c>
      <x:c r="AA20" s="105" t="str">
        <x:v>1A</x:v>
      </x:c>
      <x:c r="AB20" s="105" t="str">
        <x:v>1B</x:v>
      </x:c>
      <x:c r="AC20" s="105" t="str">
        <x:v>2A</x:v>
      </x:c>
      <x:c r="AD20" s="105" t="str">
        <x:v>FR</x:v>
      </x:c>
      <x:c r="AE20" s="105" t="str"/>
      <x:c r="AF20" s="105" t="str"/>
      <x:c r="AG20" s="105" t="str"/>
      <x:c r="AH20" s="106" t="n">
        <x:f>COUNTIF(C20:AG20,$A$8)+COUNTIF(C20:AG20,$A$9)+COUNTIF(C20:AG20,$A$10)+COUNTIF(C20:AG20,$A$11)</x:f>
        <x:v>22</x:v>
      </x:c>
      <x:c r="AI20" s="107" t="n">
        <x:f>COUNTIF(C20:AG20,$A$8)*$G$8+COUNTIF(C20:AG20,$A$9)*$G$9+COUNTIF(C20:AG20,$A$10)*$G$10+COUNTIF(C20:AG20,$A$11)*$G$11+COUNTIF(C20:AG20,$A$12)*$G$12+COUNTIF(C20:AG20,$A$13)*$G$13+COUNTIF(C20:AG20,$A$14)*$G$14+COUNTIF(C20:AG20,$A$15)*$G$15</x:f>
        <x:v>188.25</x:v>
      </x:c>
      <x:c r="AJ20" s="106" t="n">
        <x:f>COUNTIF(C20:AG20,$A$12)</x:f>
        <x:v>6</x:v>
      </x:c>
      <x:c r="AK20" s="106" t="n">
        <x:f>COUNTIF(C20:AG20,$A$13)</x:f>
        <x:v>0</x:v>
      </x:c>
      <x:c r="AL20" s="106" t="n">
        <x:f>COUNTIF(C20:AG20,$A$14)</x:f>
        <x:v>0</x:v>
      </x:c>
      <x:c r="AM20" s="106" t="n">
        <x:f>COUNTIF(C20:AG20,$A$15)</x:f>
        <x:v>0</x:v>
      </x:c>
    </x:row>
    <x:row r="21" ht="20" customHeight="1">
      <x:c r="A21" s="91" t="str">
        <x:v>Ben Schneider</x:v>
      </x:c>
      <x:c r="B21" s="91" t="str">
        <x:v>Vollzeit</x:v>
      </x:c>
      <x:c r="C21" s="105" t="str">
        <x:v>1B</x:v>
      </x:c>
      <x:c r="D21" s="105" t="str">
        <x:v>2A</x:v>
      </x:c>
      <x:c r="E21" s="105" t="str">
        <x:v>2B</x:v>
      </x:c>
      <x:c r="F21" s="105" t="str">
        <x:v>1A</x:v>
      </x:c>
      <x:c r="G21" s="105" t="str">
        <x:v>1B</x:v>
      </x:c>
      <x:c r="H21" s="105" t="str">
        <x:v>2A</x:v>
      </x:c>
      <x:c r="I21" s="105" t="str">
        <x:v>FR</x:v>
      </x:c>
      <x:c r="J21" s="105" t="str">
        <x:v>FR</x:v>
      </x:c>
      <x:c r="K21" s="105" t="str">
        <x:v>1B</x:v>
      </x:c>
      <x:c r="L21" s="105" t="str">
        <x:v>2A</x:v>
      </x:c>
      <x:c r="M21" s="105" t="str">
        <x:v>2B</x:v>
      </x:c>
      <x:c r="N21" s="105" t="str">
        <x:v>1A</x:v>
      </x:c>
      <x:c r="O21" s="105" t="str">
        <x:v>1B</x:v>
      </x:c>
      <x:c r="P21" s="105" t="str">
        <x:v>FR</x:v>
      </x:c>
      <x:c r="Q21" s="105" t="str">
        <x:v>FR</x:v>
      </x:c>
      <x:c r="R21" s="105" t="str">
        <x:v>1A</x:v>
      </x:c>
      <x:c r="S21" s="105" t="str">
        <x:v>1B</x:v>
      </x:c>
      <x:c r="T21" s="105" t="str">
        <x:v>2A</x:v>
      </x:c>
      <x:c r="U21" s="105" t="str">
        <x:v>2B</x:v>
      </x:c>
      <x:c r="V21" s="105" t="str">
        <x:v>1A</x:v>
      </x:c>
      <x:c r="W21" s="105" t="str">
        <x:v>1A</x:v>
      </x:c>
      <x:c r="X21" s="105" t="str">
        <x:v>FR</x:v>
      </x:c>
      <x:c r="Y21" s="105" t="str">
        <x:v>2B</x:v>
      </x:c>
      <x:c r="Z21" s="105" t="str">
        <x:v>1A</x:v>
      </x:c>
      <x:c r="AA21" s="105" t="str">
        <x:v>1B</x:v>
      </x:c>
      <x:c r="AB21" s="105" t="str">
        <x:v>2A</x:v>
      </x:c>
      <x:c r="AC21" s="105" t="str">
        <x:v>F</x:v>
      </x:c>
      <x:c r="AD21" s="105" t="str">
        <x:v>FR</x:v>
      </x:c>
      <x:c r="AE21" s="105" t="str"/>
      <x:c r="AF21" s="105" t="str"/>
      <x:c r="AG21" s="105" t="str"/>
      <x:c r="AH21" s="106" t="n">
        <x:f>COUNTIF(C21:AG21,$A$8)+COUNTIF(C21:AG21,$A$9)+COUNTIF(C21:AG21,$A$10)+COUNTIF(C21:AG21,$A$11)</x:f>
        <x:v>21</x:v>
      </x:c>
      <x:c r="AI21" s="107" t="n">
        <x:f>COUNTIF(C21:AG21,$A$8)*$G$8+COUNTIF(C21:AG21,$A$9)*$G$9+COUNTIF(C21:AG21,$A$10)*$G$10+COUNTIF(C21:AG21,$A$11)*$G$11+COUNTIF(C21:AG21,$A$12)*$G$12+COUNTIF(C21:AG21,$A$13)*$G$13+COUNTIF(C21:AG21,$A$14)*$G$14+COUNTIF(C21:AG21,$A$15)*$G$15</x:f>
        <x:v>179.75</x:v>
      </x:c>
      <x:c r="AJ21" s="106" t="n">
        <x:f>COUNTIF(C21:AG21,$A$12)</x:f>
        <x:v>6</x:v>
      </x:c>
      <x:c r="AK21" s="106" t="n">
        <x:f>COUNTIF(C21:AG21,$A$13)</x:f>
        <x:v>1</x:v>
      </x:c>
      <x:c r="AL21" s="106" t="n">
        <x:f>COUNTIF(C21:AG21,$A$14)</x:f>
        <x:v>0</x:v>
      </x:c>
      <x:c r="AM21" s="106" t="n">
        <x:f>COUNTIF(C21:AG21,$A$15)</x:f>
        <x:v>0</x:v>
      </x:c>
    </x:row>
    <x:row r="22" ht="20" customHeight="1">
      <x:c r="A22" s="91" t="str">
        <x:v>Clara Hoffmann</x:v>
      </x:c>
      <x:c r="B22" s="91" t="str">
        <x:v>Teilzeit</x:v>
      </x:c>
      <x:c r="C22" s="105" t="str">
        <x:v>FR</x:v>
      </x:c>
      <x:c r="D22" s="105" t="str">
        <x:v>2B</x:v>
      </x:c>
      <x:c r="E22" s="105" t="str">
        <x:v>1A</x:v>
      </x:c>
      <x:c r="F22" s="105" t="str">
        <x:v>1B</x:v>
      </x:c>
      <x:c r="G22" s="105" t="str">
        <x:v>2A</x:v>
      </x:c>
      <x:c r="H22" s="105" t="str">
        <x:v>2B</x:v>
      </x:c>
      <x:c r="I22" s="105" t="str">
        <x:v>FR</x:v>
      </x:c>
      <x:c r="J22" s="105" t="str">
        <x:v>FR</x:v>
      </x:c>
      <x:c r="K22" s="105" t="str">
        <x:v>2A</x:v>
      </x:c>
      <x:c r="L22" s="105" t="str">
        <x:v>2B</x:v>
      </x:c>
      <x:c r="M22" s="105" t="str">
        <x:v>1A</x:v>
      </x:c>
      <x:c r="N22" s="105" t="str">
        <x:v>1B</x:v>
      </x:c>
      <x:c r="O22" s="105" t="str">
        <x:v>2A</x:v>
      </x:c>
      <x:c r="P22" s="105" t="str">
        <x:v>FR</x:v>
      </x:c>
      <x:c r="Q22" s="105" t="str">
        <x:v>1B</x:v>
      </x:c>
      <x:c r="R22" s="105" t="str">
        <x:v>1B</x:v>
      </x:c>
      <x:c r="S22" s="105" t="str">
        <x:v>2A</x:v>
      </x:c>
      <x:c r="T22" s="105" t="str">
        <x:v>2B</x:v>
      </x:c>
      <x:c r="U22" s="105" t="str">
        <x:v>1A</x:v>
      </x:c>
      <x:c r="V22" s="105" t="str">
        <x:v>F</x:v>
      </x:c>
      <x:c r="W22" s="105" t="str">
        <x:v>FR</x:v>
      </x:c>
      <x:c r="X22" s="105" t="str">
        <x:v>FR</x:v>
      </x:c>
      <x:c r="Y22" s="105" t="str">
        <x:v>1A</x:v>
      </x:c>
      <x:c r="Z22" s="105" t="str">
        <x:v>1B</x:v>
      </x:c>
      <x:c r="AA22" s="105" t="str">
        <x:v>2A</x:v>
      </x:c>
      <x:c r="AB22" s="105" t="str">
        <x:v>2B</x:v>
      </x:c>
      <x:c r="AC22" s="105" t="str">
        <x:v>1A</x:v>
      </x:c>
      <x:c r="AD22" s="105" t="str">
        <x:v>FR</x:v>
      </x:c>
      <x:c r="AE22" s="105" t="str"/>
      <x:c r="AF22" s="105" t="str"/>
      <x:c r="AG22" s="105" t="str"/>
      <x:c r="AH22" s="106" t="n">
        <x:f>COUNTIF(C22:AG22,$A$8)+COUNTIF(C22:AG22,$A$9)+COUNTIF(C22:AG22,$A$10)+COUNTIF(C22:AG22,$A$11)</x:f>
        <x:v>20</x:v>
      </x:c>
      <x:c r="AI22" s="107" t="n">
        <x:f>COUNTIF(C22:AG22,$A$8)*$G$8+COUNTIF(C22:AG22,$A$9)*$G$9+COUNTIF(C22:AG22,$A$10)*$G$10+COUNTIF(C22:AG22,$A$11)*$G$11+COUNTIF(C22:AG22,$A$12)*$G$12+COUNTIF(C22:AG22,$A$13)*$G$13+COUNTIF(C22:AG22,$A$14)*$G$14+COUNTIF(C22:AG22,$A$15)*$G$15</x:f>
        <x:v>171.25</x:v>
      </x:c>
      <x:c r="AJ22" s="106" t="n">
        <x:f>COUNTIF(C22:AG22,$A$12)</x:f>
        <x:v>7</x:v>
      </x:c>
      <x:c r="AK22" s="106" t="n">
        <x:f>COUNTIF(C22:AG22,$A$13)</x:f>
        <x:v>1</x:v>
      </x:c>
      <x:c r="AL22" s="106" t="n">
        <x:f>COUNTIF(C22:AG22,$A$14)</x:f>
        <x:v>0</x:v>
      </x:c>
      <x:c r="AM22" s="106" t="n">
        <x:f>COUNTIF(C22:AG22,$A$15)</x:f>
        <x:v>0</x:v>
      </x:c>
    </x:row>
    <x:row r="23" ht="20" customHeight="1">
      <x:c r="A23" s="91" t="str">
        <x:v>David Weber</x:v>
      </x:c>
      <x:c r="B23" s="91" t="str">
        <x:v>Vollzeit</x:v>
      </x:c>
      <x:c r="C23" s="105" t="str">
        <x:v>FR</x:v>
      </x:c>
      <x:c r="D23" s="105" t="str">
        <x:v>1A</x:v>
      </x:c>
      <x:c r="E23" s="105" t="str">
        <x:v>1B</x:v>
      </x:c>
      <x:c r="F23" s="105" t="str">
        <x:v>2A</x:v>
      </x:c>
      <x:c r="G23" s="105" t="str">
        <x:v>2B</x:v>
      </x:c>
      <x:c r="H23" s="105" t="str">
        <x:v>1A</x:v>
      </x:c>
      <x:c r="I23" s="105" t="str">
        <x:v>FR</x:v>
      </x:c>
      <x:c r="J23" s="105" t="str">
        <x:v>FR</x:v>
      </x:c>
      <x:c r="K23" s="105" t="str">
        <x:v>2B</x:v>
      </x:c>
      <x:c r="L23" s="105" t="str">
        <x:v>1A</x:v>
      </x:c>
      <x:c r="M23" s="105" t="str">
        <x:v>1B</x:v>
      </x:c>
      <x:c r="N23" s="105" t="str">
        <x:v>2A</x:v>
      </x:c>
      <x:c r="O23" s="105" t="str">
        <x:v>F</x:v>
      </x:c>
      <x:c r="P23" s="105" t="str">
        <x:v>1A</x:v>
      </x:c>
      <x:c r="Q23" s="105" t="str">
        <x:v>FR</x:v>
      </x:c>
      <x:c r="R23" s="105" t="str">
        <x:v>2A</x:v>
      </x:c>
      <x:c r="S23" s="105" t="str">
        <x:v>2B</x:v>
      </x:c>
      <x:c r="T23" s="105" t="str">
        <x:v>1A</x:v>
      </x:c>
      <x:c r="U23" s="105" t="str">
        <x:v>1B</x:v>
      </x:c>
      <x:c r="V23" s="105" t="str">
        <x:v>2A</x:v>
      </x:c>
      <x:c r="W23" s="105" t="str">
        <x:v>FR</x:v>
      </x:c>
      <x:c r="X23" s="105" t="str">
        <x:v>FR</x:v>
      </x:c>
      <x:c r="Y23" s="105" t="str">
        <x:v>1B</x:v>
      </x:c>
      <x:c r="Z23" s="105" t="str">
        <x:v>2A</x:v>
      </x:c>
      <x:c r="AA23" s="105" t="str">
        <x:v>2B</x:v>
      </x:c>
      <x:c r="AB23" s="105" t="str">
        <x:v>1A</x:v>
      </x:c>
      <x:c r="AC23" s="105" t="str">
        <x:v>1B</x:v>
      </x:c>
      <x:c r="AD23" s="105" t="str">
        <x:v>FR</x:v>
      </x:c>
      <x:c r="AE23" s="105" t="str"/>
      <x:c r="AF23" s="105" t="str"/>
      <x:c r="AG23" s="105" t="str"/>
      <x:c r="AH23" s="106" t="n">
        <x:f>COUNTIF(C23:AG23,$A$8)+COUNTIF(C23:AG23,$A$9)+COUNTIF(C23:AG23,$A$10)+COUNTIF(C23:AG23,$A$11)</x:f>
        <x:v>20</x:v>
      </x:c>
      <x:c r="AI23" s="107" t="n">
        <x:f>COUNTIF(C23:AG23,$A$8)*$G$8+COUNTIF(C23:AG23,$A$9)*$G$9+COUNTIF(C23:AG23,$A$10)*$G$10+COUNTIF(C23:AG23,$A$11)*$G$11+COUNTIF(C23:AG23,$A$12)*$G$12+COUNTIF(C23:AG23,$A$13)*$G$13+COUNTIF(C23:AG23,$A$14)*$G$14+COUNTIF(C23:AG23,$A$15)*$G$15</x:f>
        <x:v>171.25</x:v>
      </x:c>
      <x:c r="AJ23" s="106" t="n">
        <x:f>COUNTIF(C23:AG23,$A$12)</x:f>
        <x:v>7</x:v>
      </x:c>
      <x:c r="AK23" s="106" t="n">
        <x:f>COUNTIF(C23:AG23,$A$13)</x:f>
        <x:v>1</x:v>
      </x:c>
      <x:c r="AL23" s="106" t="n">
        <x:f>COUNTIF(C23:AG23,$A$14)</x:f>
        <x:v>0</x:v>
      </x:c>
      <x:c r="AM23" s="106" t="n">
        <x:f>COUNTIF(C23:AG23,$A$15)</x:f>
        <x:v>0</x:v>
      </x:c>
    </x:row>
    <x:row r="24" ht="20" customHeight="1">
      <x:c r="A24" s="91" t="str">
        <x:v>Emma Fischer</x:v>
      </x:c>
      <x:c r="B24" s="91" t="str">
        <x:v>Teilzeit</x:v>
      </x:c>
      <x:c r="C24" s="105" t="str">
        <x:v>FR</x:v>
      </x:c>
      <x:c r="D24" s="105" t="str">
        <x:v>1B</x:v>
      </x:c>
      <x:c r="E24" s="105" t="str">
        <x:v>2A</x:v>
      </x:c>
      <x:c r="F24" s="105" t="str">
        <x:v>2B</x:v>
      </x:c>
      <x:c r="G24" s="105" t="str">
        <x:v>1A</x:v>
      </x:c>
      <x:c r="H24" s="105" t="str">
        <x:v>F</x:v>
      </x:c>
      <x:c r="I24" s="105" t="str">
        <x:v>FR</x:v>
      </x:c>
      <x:c r="J24" s="105" t="str">
        <x:v>1B</x:v>
      </x:c>
      <x:c r="K24" s="105" t="str">
        <x:v>1A</x:v>
      </x:c>
      <x:c r="L24" s="105" t="str">
        <x:v>1B</x:v>
      </x:c>
      <x:c r="M24" s="105" t="str">
        <x:v>2A</x:v>
      </x:c>
      <x:c r="N24" s="105" t="str">
        <x:v>2B</x:v>
      </x:c>
      <x:c r="O24" s="105" t="str">
        <x:v>1A</x:v>
      </x:c>
      <x:c r="P24" s="105" t="str">
        <x:v>FR</x:v>
      </x:c>
      <x:c r="Q24" s="105" t="str">
        <x:v>FR</x:v>
      </x:c>
      <x:c r="R24" s="105" t="str">
        <x:v>2B</x:v>
      </x:c>
      <x:c r="S24" s="105" t="str">
        <x:v>1A</x:v>
      </x:c>
      <x:c r="T24" s="105" t="str">
        <x:v>1B</x:v>
      </x:c>
      <x:c r="U24" s="105" t="str">
        <x:v>2A</x:v>
      </x:c>
      <x:c r="V24" s="105" t="str">
        <x:v>2B</x:v>
      </x:c>
      <x:c r="W24" s="105" t="str">
        <x:v>FR</x:v>
      </x:c>
      <x:c r="X24" s="105" t="str">
        <x:v>FR</x:v>
      </x:c>
      <x:c r="Y24" s="105" t="str">
        <x:v>2A</x:v>
      </x:c>
      <x:c r="Z24" s="105" t="str">
        <x:v>2B</x:v>
      </x:c>
      <x:c r="AA24" s="105" t="str">
        <x:v>1A</x:v>
      </x:c>
      <x:c r="AB24" s="105" t="str">
        <x:v>1B</x:v>
      </x:c>
      <x:c r="AC24" s="105" t="str">
        <x:v>2A</x:v>
      </x:c>
      <x:c r="AD24" s="105" t="str">
        <x:v>1A</x:v>
      </x:c>
      <x:c r="AE24" s="105" t="str"/>
      <x:c r="AF24" s="105" t="str"/>
      <x:c r="AG24" s="105" t="str"/>
      <x:c r="AH24" s="106" t="n">
        <x:f>COUNTIF(C24:AG24,$A$8)+COUNTIF(C24:AG24,$A$9)+COUNTIF(C24:AG24,$A$10)+COUNTIF(C24:AG24,$A$11)</x:f>
        <x:v>21</x:v>
      </x:c>
      <x:c r="AI24" s="107" t="n">
        <x:f>COUNTIF(C24:AG24,$A$8)*$G$8+COUNTIF(C24:AG24,$A$9)*$G$9+COUNTIF(C24:AG24,$A$10)*$G$10+COUNTIF(C24:AG24,$A$11)*$G$11+COUNTIF(C24:AG24,$A$12)*$G$12+COUNTIF(C24:AG24,$A$13)*$G$13+COUNTIF(C24:AG24,$A$14)*$G$14+COUNTIF(C24:AG24,$A$15)*$G$15</x:f>
        <x:v>179.75</x:v>
      </x:c>
      <x:c r="AJ24" s="106" t="n">
        <x:f>COUNTIF(C24:AG24,$A$12)</x:f>
        <x:v>6</x:v>
      </x:c>
      <x:c r="AK24" s="106" t="n">
        <x:f>COUNTIF(C24:AG24,$A$13)</x:f>
        <x:v>1</x:v>
      </x:c>
      <x:c r="AL24" s="106" t="n">
        <x:f>COUNTIF(C24:AG24,$A$14)</x:f>
        <x:v>0</x:v>
      </x:c>
      <x:c r="AM24" s="106" t="n">
        <x:f>COUNTIF(C24:AG24,$A$15)</x:f>
        <x:v>0</x:v>
      </x:c>
    </x:row>
    <x:row r="25" ht="20" customHeight="1">
      <x:c r="A25" s="91" t="str">
        <x:v>Felix Wagner</x:v>
      </x:c>
      <x:c r="B25" s="91" t="str">
        <x:v>Vollzeit</x:v>
      </x:c>
      <x:c r="C25" s="105" t="str">
        <x:v>FR</x:v>
      </x:c>
      <x:c r="D25" s="105" t="str">
        <x:v>2A</x:v>
      </x:c>
      <x:c r="E25" s="105" t="str">
        <x:v>2B</x:v>
      </x:c>
      <x:c r="F25" s="105" t="str">
        <x:v>1A</x:v>
      </x:c>
      <x:c r="G25" s="105" t="str">
        <x:v>1B</x:v>
      </x:c>
      <x:c r="H25" s="105" t="str">
        <x:v>2A</x:v>
      </x:c>
      <x:c r="I25" s="105" t="str">
        <x:v>1A</x:v>
      </x:c>
      <x:c r="J25" s="105" t="str">
        <x:v>FR</x:v>
      </x:c>
      <x:c r="K25" s="105" t="str">
        <x:v>1B</x:v>
      </x:c>
      <x:c r="L25" s="105" t="str">
        <x:v>2A</x:v>
      </x:c>
      <x:c r="M25" s="105" t="str">
        <x:v>2B</x:v>
      </x:c>
      <x:c r="N25" s="105" t="str">
        <x:v>1A</x:v>
      </x:c>
      <x:c r="O25" s="105" t="str">
        <x:v>1B</x:v>
      </x:c>
      <x:c r="P25" s="105" t="str">
        <x:v>FR</x:v>
      </x:c>
      <x:c r="Q25" s="105" t="str">
        <x:v>FR</x:v>
      </x:c>
      <x:c r="R25" s="105" t="str">
        <x:v>1A</x:v>
      </x:c>
      <x:c r="S25" s="105" t="str">
        <x:v>1B</x:v>
      </x:c>
      <x:c r="T25" s="105" t="str">
        <x:v>2A</x:v>
      </x:c>
      <x:c r="U25" s="105" t="str">
        <x:v>2B</x:v>
      </x:c>
      <x:c r="V25" s="105" t="str">
        <x:v>1A</x:v>
      </x:c>
      <x:c r="W25" s="105" t="str">
        <x:v>FR</x:v>
      </x:c>
      <x:c r="X25" s="105" t="str">
        <x:v>1B</x:v>
      </x:c>
      <x:c r="Y25" s="105" t="str">
        <x:v>2B</x:v>
      </x:c>
      <x:c r="Z25" s="105" t="str">
        <x:v>1A</x:v>
      </x:c>
      <x:c r="AA25" s="105" t="str">
        <x:v>K</x:v>
      </x:c>
      <x:c r="AB25" s="105" t="str">
        <x:v>2A</x:v>
      </x:c>
      <x:c r="AC25" s="105" t="str">
        <x:v>2B</x:v>
      </x:c>
      <x:c r="AD25" s="105" t="str">
        <x:v>FR</x:v>
      </x:c>
      <x:c r="AE25" s="105" t="str"/>
      <x:c r="AF25" s="105" t="str"/>
      <x:c r="AG25" s="105" t="str"/>
      <x:c r="AH25" s="106" t="n">
        <x:f>COUNTIF(C25:AG25,$A$8)+COUNTIF(C25:AG25,$A$9)+COUNTIF(C25:AG25,$A$10)+COUNTIF(C25:AG25,$A$11)</x:f>
        <x:v>21</x:v>
      </x:c>
      <x:c r="AI25" s="107" t="n">
        <x:f>COUNTIF(C25:AG25,$A$8)*$G$8+COUNTIF(C25:AG25,$A$9)*$G$9+COUNTIF(C25:AG25,$A$10)*$G$10+COUNTIF(C25:AG25,$A$11)*$G$11+COUNTIF(C25:AG25,$A$12)*$G$12+COUNTIF(C25:AG25,$A$13)*$G$13+COUNTIF(C25:AG25,$A$14)*$G$14+COUNTIF(C25:AG25,$A$15)*$G$15</x:f>
        <x:v>179.75</x:v>
      </x:c>
      <x:c r="AJ25" s="106" t="n">
        <x:f>COUNTIF(C25:AG25,$A$12)</x:f>
        <x:v>6</x:v>
      </x:c>
      <x:c r="AK25" s="106" t="n">
        <x:f>COUNTIF(C25:AG25,$A$13)</x:f>
        <x:v>0</x:v>
      </x:c>
      <x:c r="AL25" s="106" t="n">
        <x:f>COUNTIF(C25:AG25,$A$14)</x:f>
        <x:v>1</x:v>
      </x:c>
      <x:c r="AM25" s="106" t="n">
        <x:f>COUNTIF(C25:AG25,$A$15)</x:f>
        <x:v>0</x:v>
      </x:c>
    </x:row>
    <x:row r="26" ht="20" customHeight="1">
      <x:c r="A26" s="91" t="str">
        <x:v>Greta Braun</x:v>
      </x:c>
      <x:c r="B26" s="91" t="str">
        <x:v>Vollzeit</x:v>
      </x:c>
      <x:c r="C26" s="105" t="str">
        <x:v>1B</x:v>
      </x:c>
      <x:c r="D26" s="105" t="str">
        <x:v>2B</x:v>
      </x:c>
      <x:c r="E26" s="105" t="str">
        <x:v>1A</x:v>
      </x:c>
      <x:c r="F26" s="105" t="str">
        <x:v>1B</x:v>
      </x:c>
      <x:c r="G26" s="105" t="str">
        <x:v>2A</x:v>
      </x:c>
      <x:c r="H26" s="105" t="str">
        <x:v>2B</x:v>
      </x:c>
      <x:c r="I26" s="105" t="str">
        <x:v>FR</x:v>
      </x:c>
      <x:c r="J26" s="105" t="str">
        <x:v>FR</x:v>
      </x:c>
      <x:c r="K26" s="105" t="str">
        <x:v>2A</x:v>
      </x:c>
      <x:c r="L26" s="105" t="str">
        <x:v>2B</x:v>
      </x:c>
      <x:c r="M26" s="105" t="str">
        <x:v>1A</x:v>
      </x:c>
      <x:c r="N26" s="105" t="str">
        <x:v>1B</x:v>
      </x:c>
      <x:c r="O26" s="105" t="str">
        <x:v>2A</x:v>
      </x:c>
      <x:c r="P26" s="105" t="str">
        <x:v>FR</x:v>
      </x:c>
      <x:c r="Q26" s="105" t="str">
        <x:v>FR</x:v>
      </x:c>
      <x:c r="R26" s="105" t="str">
        <x:v>1B</x:v>
      </x:c>
      <x:c r="S26" s="105" t="str">
        <x:v>2A</x:v>
      </x:c>
      <x:c r="T26" s="105" t="str">
        <x:v>2B</x:v>
      </x:c>
      <x:c r="U26" s="105" t="str">
        <x:v>1A</x:v>
      </x:c>
      <x:c r="V26" s="105" t="str">
        <x:v>K</x:v>
      </x:c>
      <x:c r="W26" s="105" t="str">
        <x:v>1A</x:v>
      </x:c>
      <x:c r="X26" s="105" t="str">
        <x:v>FR</x:v>
      </x:c>
      <x:c r="Y26" s="105" t="str">
        <x:v>1A</x:v>
      </x:c>
      <x:c r="Z26" s="105" t="str">
        <x:v>1B</x:v>
      </x:c>
      <x:c r="AA26" s="105" t="str">
        <x:v>2A</x:v>
      </x:c>
      <x:c r="AB26" s="105" t="str">
        <x:v>2B</x:v>
      </x:c>
      <x:c r="AC26" s="105" t="str">
        <x:v>1A</x:v>
      </x:c>
      <x:c r="AD26" s="105" t="str">
        <x:v>FR</x:v>
      </x:c>
      <x:c r="AE26" s="105" t="str"/>
      <x:c r="AF26" s="105" t="str"/>
      <x:c r="AG26" s="105" t="str"/>
      <x:c r="AH26" s="106" t="n">
        <x:f>COUNTIF(C26:AG26,$A$8)+COUNTIF(C26:AG26,$A$9)+COUNTIF(C26:AG26,$A$10)+COUNTIF(C26:AG26,$A$11)</x:f>
        <x:v>21</x:v>
      </x:c>
      <x:c r="AI26" s="107" t="n">
        <x:f>COUNTIF(C26:AG26,$A$8)*$G$8+COUNTIF(C26:AG26,$A$9)*$G$9+COUNTIF(C26:AG26,$A$10)*$G$10+COUNTIF(C26:AG26,$A$11)*$G$11+COUNTIF(C26:AG26,$A$12)*$G$12+COUNTIF(C26:AG26,$A$13)*$G$13+COUNTIF(C26:AG26,$A$14)*$G$14+COUNTIF(C26:AG26,$A$15)*$G$15</x:f>
        <x:v>179.75</x:v>
      </x:c>
      <x:c r="AJ26" s="106" t="n">
        <x:f>COUNTIF(C26:AG26,$A$12)</x:f>
        <x:v>6</x:v>
      </x:c>
      <x:c r="AK26" s="106" t="n">
        <x:f>COUNTIF(C26:AG26,$A$13)</x:f>
        <x:v>0</x:v>
      </x:c>
      <x:c r="AL26" s="106" t="n">
        <x:f>COUNTIF(C26:AG26,$A$14)</x:f>
        <x:v>1</x:v>
      </x:c>
      <x:c r="AM26" s="106" t="n">
        <x:f>COUNTIF(C26:AG26,$A$15)</x:f>
        <x:v>0</x:v>
      </x:c>
    </x:row>
    <x:row r="27" ht="20" customHeight="1">
      <x:c r="A27" s="91" t="str">
        <x:v>Hannes Richter</x:v>
      </x:c>
      <x:c r="B27" s="91" t="str">
        <x:v>Ausbildung</x:v>
      </x:c>
      <x:c r="C27" s="105" t="str">
        <x:v>FR</x:v>
      </x:c>
      <x:c r="D27" s="105" t="str">
        <x:v>1A</x:v>
      </x:c>
      <x:c r="E27" s="105" t="str">
        <x:v>1B</x:v>
      </x:c>
      <x:c r="F27" s="105" t="str">
        <x:v>2A</x:v>
      </x:c>
      <x:c r="G27" s="105" t="str">
        <x:v>2B</x:v>
      </x:c>
      <x:c r="H27" s="105" t="str">
        <x:v>1A</x:v>
      </x:c>
      <x:c r="I27" s="105" t="str">
        <x:v>FR</x:v>
      </x:c>
      <x:c r="J27" s="105" t="str">
        <x:v>FR</x:v>
      </x:c>
      <x:c r="K27" s="105" t="str">
        <x:v>2B</x:v>
      </x:c>
      <x:c r="L27" s="105" t="str">
        <x:v>1A</x:v>
      </x:c>
      <x:c r="M27" s="105" t="str">
        <x:v>1B</x:v>
      </x:c>
      <x:c r="N27" s="105" t="str">
        <x:v>2A</x:v>
      </x:c>
      <x:c r="O27" s="105" t="str">
        <x:v>2B</x:v>
      </x:c>
      <x:c r="P27" s="105" t="str">
        <x:v>FR</x:v>
      </x:c>
      <x:c r="Q27" s="105" t="str">
        <x:v>1B</x:v>
      </x:c>
      <x:c r="R27" s="105" t="str">
        <x:v>2A</x:v>
      </x:c>
      <x:c r="S27" s="105" t="str">
        <x:v>2B</x:v>
      </x:c>
      <x:c r="T27" s="105" t="str">
        <x:v>1A</x:v>
      </x:c>
      <x:c r="U27" s="105" t="str">
        <x:v>1B</x:v>
      </x:c>
      <x:c r="V27" s="105" t="str">
        <x:v>2A</x:v>
      </x:c>
      <x:c r="W27" s="105" t="str">
        <x:v>FR</x:v>
      </x:c>
      <x:c r="X27" s="105" t="str">
        <x:v>FR</x:v>
      </x:c>
      <x:c r="Y27" s="105" t="str">
        <x:v>1B</x:v>
      </x:c>
      <x:c r="Z27" s="105" t="str">
        <x:v>2A</x:v>
      </x:c>
      <x:c r="AA27" s="105" t="str">
        <x:v>2B</x:v>
      </x:c>
      <x:c r="AB27" s="105" t="str">
        <x:v>1A</x:v>
      </x:c>
      <x:c r="AC27" s="105" t="str">
        <x:v>1B</x:v>
      </x:c>
      <x:c r="AD27" s="105" t="str">
        <x:v>FR</x:v>
      </x:c>
      <x:c r="AE27" s="105" t="str"/>
      <x:c r="AF27" s="105" t="str"/>
      <x:c r="AG27" s="105" t="str"/>
      <x:c r="AH27" s="106" t="n">
        <x:f>COUNTIF(C27:AG27,$A$8)+COUNTIF(C27:AG27,$A$9)+COUNTIF(C27:AG27,$A$10)+COUNTIF(C27:AG27,$A$11)</x:f>
        <x:v>21</x:v>
      </x:c>
      <x:c r="AI27" s="107" t="n">
        <x:f>COUNTIF(C27:AG27,$A$8)*$G$8+COUNTIF(C27:AG27,$A$9)*$G$9+COUNTIF(C27:AG27,$A$10)*$G$10+COUNTIF(C27:AG27,$A$11)*$G$11+COUNTIF(C27:AG27,$A$12)*$G$12+COUNTIF(C27:AG27,$A$13)*$G$13+COUNTIF(C27:AG27,$A$14)*$G$14+COUNTIF(C27:AG27,$A$15)*$G$15</x:f>
        <x:v>179.75</x:v>
      </x:c>
      <x:c r="AJ27" s="106" t="n">
        <x:f>COUNTIF(C27:AG27,$A$12)</x:f>
        <x:v>7</x:v>
      </x:c>
      <x:c r="AK27" s="106" t="n">
        <x:f>COUNTIF(C27:AG27,$A$13)</x:f>
        <x:v>0</x:v>
      </x:c>
      <x:c r="AL27" s="106" t="n">
        <x:f>COUNTIF(C27:AG27,$A$14)</x:f>
        <x:v>0</x:v>
      </x:c>
      <x:c r="AM27" s="106" t="n">
        <x:f>COUNTIF(C27:AG27,$A$15)</x:f>
        <x:v>0</x:v>
      </x:c>
    </x:row>
    <x:row r="28" ht="20" customHeight="1">
      <x:c r="A28" s="91" t="str">
        <x:v>Isabel Neumann</x:v>
      </x:c>
      <x:c r="B28" s="91" t="str">
        <x:v>Teilzeit</x:v>
      </x:c>
      <x:c r="C28" s="105" t="str">
        <x:v>FR</x:v>
      </x:c>
      <x:c r="D28" s="105" t="str">
        <x:v>1B</x:v>
      </x:c>
      <x:c r="E28" s="105" t="str">
        <x:v>2A</x:v>
      </x:c>
      <x:c r="F28" s="105" t="str">
        <x:v>2B</x:v>
      </x:c>
      <x:c r="G28" s="105" t="str">
        <x:v>1A</x:v>
      </x:c>
      <x:c r="H28" s="105" t="str">
        <x:v>1B</x:v>
      </x:c>
      <x:c r="I28" s="105" t="str">
        <x:v>FR</x:v>
      </x:c>
      <x:c r="J28" s="105" t="str">
        <x:v>FR</x:v>
      </x:c>
      <x:c r="K28" s="105" t="str">
        <x:v>1A</x:v>
      </x:c>
      <x:c r="L28" s="105" t="str">
        <x:v>K</x:v>
      </x:c>
      <x:c r="M28" s="105" t="str">
        <x:v>2A</x:v>
      </x:c>
      <x:c r="N28" s="105" t="str">
        <x:v>2B</x:v>
      </x:c>
      <x:c r="O28" s="105" t="str">
        <x:v>1A</x:v>
      </x:c>
      <x:c r="P28" s="105" t="str">
        <x:v>1A</x:v>
      </x:c>
      <x:c r="Q28" s="105" t="str">
        <x:v>FR</x:v>
      </x:c>
      <x:c r="R28" s="105" t="str">
        <x:v>2B</x:v>
      </x:c>
      <x:c r="S28" s="105" t="str">
        <x:v>1A</x:v>
      </x:c>
      <x:c r="T28" s="105" t="str">
        <x:v>1B</x:v>
      </x:c>
      <x:c r="U28" s="105" t="str">
        <x:v>2A</x:v>
      </x:c>
      <x:c r="V28" s="105" t="str">
        <x:v>2B</x:v>
      </x:c>
      <x:c r="W28" s="105" t="str">
        <x:v>FR</x:v>
      </x:c>
      <x:c r="X28" s="105" t="str">
        <x:v>FR</x:v>
      </x:c>
      <x:c r="Y28" s="105" t="str">
        <x:v>2A</x:v>
      </x:c>
      <x:c r="Z28" s="105" t="str">
        <x:v>2B</x:v>
      </x:c>
      <x:c r="AA28" s="105" t="str">
        <x:v>1A</x:v>
      </x:c>
      <x:c r="AB28" s="105" t="str">
        <x:v>1B</x:v>
      </x:c>
      <x:c r="AC28" s="105" t="str">
        <x:v>2A</x:v>
      </x:c>
      <x:c r="AD28" s="105" t="str">
        <x:v>FR</x:v>
      </x:c>
      <x:c r="AE28" s="105" t="str"/>
      <x:c r="AF28" s="105" t="str"/>
      <x:c r="AG28" s="105" t="str"/>
      <x:c r="AH28" s="106" t="n">
        <x:f>COUNTIF(C28:AG28,$A$8)+COUNTIF(C28:AG28,$A$9)+COUNTIF(C28:AG28,$A$10)+COUNTIF(C28:AG28,$A$11)</x:f>
        <x:v>20</x:v>
      </x:c>
      <x:c r="AI28" s="107" t="n">
        <x:f>COUNTIF(C28:AG28,$A$8)*$G$8+COUNTIF(C28:AG28,$A$9)*$G$9+COUNTIF(C28:AG28,$A$10)*$G$10+COUNTIF(C28:AG28,$A$11)*$G$11+COUNTIF(C28:AG28,$A$12)*$G$12+COUNTIF(C28:AG28,$A$13)*$G$13+COUNTIF(C28:AG28,$A$14)*$G$14+COUNTIF(C28:AG28,$A$15)*$G$15</x:f>
        <x:v>171.25</x:v>
      </x:c>
      <x:c r="AJ28" s="106" t="n">
        <x:f>COUNTIF(C28:AG28,$A$12)</x:f>
        <x:v>7</x:v>
      </x:c>
      <x:c r="AK28" s="106" t="n">
        <x:f>COUNTIF(C28:AG28,$A$13)</x:f>
        <x:v>0</x:v>
      </x:c>
      <x:c r="AL28" s="106" t="n">
        <x:f>COUNTIF(C28:AG28,$A$14)</x:f>
        <x:v>1</x:v>
      </x:c>
      <x:c r="AM28" s="106" t="n">
        <x:f>COUNTIF(C28:AG28,$A$15)</x:f>
        <x:v>0</x:v>
      </x:c>
    </x:row>
    <x:row r="29" ht="20" customHeight="1">
      <x:c r="A29" s="91" t="str">
        <x:v>Jonas Klein</x:v>
      </x:c>
      <x:c r="B29" s="91" t="str">
        <x:v>Vollzeit</x:v>
      </x:c>
      <x:c r="C29" s="105" t="str">
        <x:v>FR</x:v>
      </x:c>
      <x:c r="D29" s="105" t="str">
        <x:v>2A</x:v>
      </x:c>
      <x:c r="E29" s="105" t="str">
        <x:v>2B</x:v>
      </x:c>
      <x:c r="F29" s="105" t="str">
        <x:v>1A</x:v>
      </x:c>
      <x:c r="G29" s="105" t="str">
        <x:v>K</x:v>
      </x:c>
      <x:c r="H29" s="105" t="str">
        <x:v>2A</x:v>
      </x:c>
      <x:c r="I29" s="105" t="str">
        <x:v>FR</x:v>
      </x:c>
      <x:c r="J29" s="105" t="str">
        <x:v>1B</x:v>
      </x:c>
      <x:c r="K29" s="105" t="str">
        <x:v>1B</x:v>
      </x:c>
      <x:c r="L29" s="105" t="str">
        <x:v>2A</x:v>
      </x:c>
      <x:c r="M29" s="105" t="str">
        <x:v>2B</x:v>
      </x:c>
      <x:c r="N29" s="105" t="str">
        <x:v>1A</x:v>
      </x:c>
      <x:c r="O29" s="105" t="str">
        <x:v>1B</x:v>
      </x:c>
      <x:c r="P29" s="105" t="str">
        <x:v>FR</x:v>
      </x:c>
      <x:c r="Q29" s="105" t="str">
        <x:v>FR</x:v>
      </x:c>
      <x:c r="R29" s="105" t="str">
        <x:v>1A</x:v>
      </x:c>
      <x:c r="S29" s="105" t="str">
        <x:v>1B</x:v>
      </x:c>
      <x:c r="T29" s="105" t="str">
        <x:v>2A</x:v>
      </x:c>
      <x:c r="U29" s="105" t="str">
        <x:v>2B</x:v>
      </x:c>
      <x:c r="V29" s="105" t="str">
        <x:v>1A</x:v>
      </x:c>
      <x:c r="W29" s="105" t="str">
        <x:v>FR</x:v>
      </x:c>
      <x:c r="X29" s="105" t="str">
        <x:v>FR</x:v>
      </x:c>
      <x:c r="Y29" s="105" t="str">
        <x:v>2B</x:v>
      </x:c>
      <x:c r="Z29" s="105" t="str">
        <x:v>1A</x:v>
      </x:c>
      <x:c r="AA29" s="105" t="str">
        <x:v>1B</x:v>
      </x:c>
      <x:c r="AB29" s="105" t="str">
        <x:v>2A</x:v>
      </x:c>
      <x:c r="AC29" s="105" t="str">
        <x:v>2B</x:v>
      </x:c>
      <x:c r="AD29" s="105" t="str">
        <x:v>1A</x:v>
      </x:c>
      <x:c r="AE29" s="105" t="str"/>
      <x:c r="AF29" s="105" t="str"/>
      <x:c r="AG29" s="105" t="str"/>
      <x:c r="AH29" s="106" t="n">
        <x:f>COUNTIF(C29:AG29,$A$8)+COUNTIF(C29:AG29,$A$9)+COUNTIF(C29:AG29,$A$10)+COUNTIF(C29:AG29,$A$11)</x:f>
        <x:v>21</x:v>
      </x:c>
      <x:c r="AI29" s="107" t="n">
        <x:f>COUNTIF(C29:AG29,$A$8)*$G$8+COUNTIF(C29:AG29,$A$9)*$G$9+COUNTIF(C29:AG29,$A$10)*$G$10+COUNTIF(C29:AG29,$A$11)*$G$11+COUNTIF(C29:AG29,$A$12)*$G$12+COUNTIF(C29:AG29,$A$13)*$G$13+COUNTIF(C29:AG29,$A$14)*$G$14+COUNTIF(C29:AG29,$A$15)*$G$15</x:f>
        <x:v>179.75</x:v>
      </x:c>
      <x:c r="AJ29" s="106" t="n">
        <x:f>COUNTIF(C29:AG29,$A$12)</x:f>
        <x:v>6</x:v>
      </x:c>
      <x:c r="AK29" s="106" t="n">
        <x:f>COUNTIF(C29:AG29,$A$13)</x:f>
        <x:v>0</x:v>
      </x:c>
      <x:c r="AL29" s="106" t="n">
        <x:f>COUNTIF(C29:AG29,$A$14)</x:f>
        <x:v>1</x:v>
      </x:c>
      <x:c r="AM29" s="106" t="n">
        <x:f>COUNTIF(C29:AG29,$A$15)</x:f>
        <x:v>0</x:v>
      </x:c>
    </x:row>
    <x:row r="30" ht="20" customHeight="1">
      <x:c r="A30" s="91" t="str">
        <x:v>Lara Zimmermann</x:v>
      </x:c>
      <x:c r="B30" s="91" t="str">
        <x:v>Vollzeit</x:v>
      </x:c>
      <x:c r="C30" s="105" t="str">
        <x:v>FR</x:v>
      </x:c>
      <x:c r="D30" s="105" t="str">
        <x:v>2B</x:v>
      </x:c>
      <x:c r="E30" s="105" t="str">
        <x:v>1A</x:v>
      </x:c>
      <x:c r="F30" s="105" t="str">
        <x:v>1B</x:v>
      </x:c>
      <x:c r="G30" s="105" t="str">
        <x:v>2A</x:v>
      </x:c>
      <x:c r="H30" s="105" t="str">
        <x:v>2B</x:v>
      </x:c>
      <x:c r="I30" s="105" t="str">
        <x:v>1A</x:v>
      </x:c>
      <x:c r="J30" s="105" t="str">
        <x:v>FR</x:v>
      </x:c>
      <x:c r="K30" s="105" t="str">
        <x:v>2A</x:v>
      </x:c>
      <x:c r="L30" s="105" t="str">
        <x:v>2B</x:v>
      </x:c>
      <x:c r="M30" s="105" t="str">
        <x:v>1A</x:v>
      </x:c>
      <x:c r="N30" s="105" t="str">
        <x:v>1B</x:v>
      </x:c>
      <x:c r="O30" s="105" t="str">
        <x:v>2A</x:v>
      </x:c>
      <x:c r="P30" s="105" t="str">
        <x:v>FR</x:v>
      </x:c>
      <x:c r="Q30" s="105" t="str">
        <x:v>FR</x:v>
      </x:c>
      <x:c r="R30" s="105" t="str">
        <x:v>1B</x:v>
      </x:c>
      <x:c r="S30" s="105" t="str">
        <x:v>2A</x:v>
      </x:c>
      <x:c r="T30" s="105" t="str">
        <x:v>2B</x:v>
      </x:c>
      <x:c r="U30" s="105" t="str">
        <x:v>1A</x:v>
      </x:c>
      <x:c r="V30" s="105" t="str">
        <x:v>1B</x:v>
      </x:c>
      <x:c r="W30" s="105" t="str">
        <x:v>FR</x:v>
      </x:c>
      <x:c r="X30" s="105" t="str">
        <x:v>1B</x:v>
      </x:c>
      <x:c r="Y30" s="105" t="str">
        <x:v>1A</x:v>
      </x:c>
      <x:c r="Z30" s="105" t="str">
        <x:v>1B</x:v>
      </x:c>
      <x:c r="AA30" s="105" t="str">
        <x:v>2A</x:v>
      </x:c>
      <x:c r="AB30" s="105" t="str">
        <x:v>2B</x:v>
      </x:c>
      <x:c r="AC30" s="105" t="str">
        <x:v>1A</x:v>
      </x:c>
      <x:c r="AD30" s="105" t="str">
        <x:v>FR</x:v>
      </x:c>
      <x:c r="AE30" s="105" t="str"/>
      <x:c r="AF30" s="105" t="str"/>
      <x:c r="AG30" s="105" t="str"/>
      <x:c r="AH30" s="106" t="n">
        <x:f>COUNTIF(C30:AG30,$A$8)+COUNTIF(C30:AG30,$A$9)+COUNTIF(C30:AG30,$A$10)+COUNTIF(C30:AG30,$A$11)</x:f>
        <x:v>22</x:v>
      </x:c>
      <x:c r="AI30" s="107" t="n">
        <x:f>COUNTIF(C30:AG30,$A$8)*$G$8+COUNTIF(C30:AG30,$A$9)*$G$9+COUNTIF(C30:AG30,$A$10)*$G$10+COUNTIF(C30:AG30,$A$11)*$G$11+COUNTIF(C30:AG30,$A$12)*$G$12+COUNTIF(C30:AG30,$A$13)*$G$13+COUNTIF(C30:AG30,$A$14)*$G$14+COUNTIF(C30:AG30,$A$15)*$G$15</x:f>
        <x:v>188.25</x:v>
      </x:c>
      <x:c r="AJ30" s="106" t="n">
        <x:f>COUNTIF(C30:AG30,$A$12)</x:f>
        <x:v>6</x:v>
      </x:c>
      <x:c r="AK30" s="106" t="n">
        <x:f>COUNTIF(C30:AG30,$A$13)</x:f>
        <x:v>0</x:v>
      </x:c>
      <x:c r="AL30" s="106" t="n">
        <x:f>COUNTIF(C30:AG30,$A$14)</x:f>
        <x:v>0</x:v>
      </x:c>
      <x:c r="AM30" s="106" t="n">
        <x:f>COUNTIF(C30:AG30,$A$15)</x:f>
        <x:v>0</x:v>
      </x:c>
    </x:row>
    <x:row r="31" ht="20" customHeight="1">
      <x:c r="A31" s="91" t="str">
        <x:v>Max Berger</x:v>
      </x:c>
      <x:c r="B31" s="91" t="str">
        <x:v>Aushilfe</x:v>
      </x:c>
      <x:c r="C31" s="105" t="str">
        <x:v>1B</x:v>
      </x:c>
      <x:c r="D31" s="105" t="str">
        <x:v>1A</x:v>
      </x:c>
      <x:c r="E31" s="105" t="str">
        <x:v>1B</x:v>
      </x:c>
      <x:c r="F31" s="105" t="str">
        <x:v>2A</x:v>
      </x:c>
      <x:c r="G31" s="105" t="str">
        <x:v>2B</x:v>
      </x:c>
      <x:c r="H31" s="105" t="str">
        <x:v>1A</x:v>
      </x:c>
      <x:c r="I31" s="105" t="str">
        <x:v>FR</x:v>
      </x:c>
      <x:c r="J31" s="105" t="str">
        <x:v>FR</x:v>
      </x:c>
      <x:c r="K31" s="105" t="str">
        <x:v>2B</x:v>
      </x:c>
      <x:c r="L31" s="105" t="str">
        <x:v>1A</x:v>
      </x:c>
      <x:c r="M31" s="105" t="str">
        <x:v>1B</x:v>
      </x:c>
      <x:c r="N31" s="105" t="str">
        <x:v>2A</x:v>
      </x:c>
      <x:c r="O31" s="105" t="str">
        <x:v>2B</x:v>
      </x:c>
      <x:c r="P31" s="105" t="str">
        <x:v>FR</x:v>
      </x:c>
      <x:c r="Q31" s="105" t="str">
        <x:v>FR</x:v>
      </x:c>
      <x:c r="R31" s="105" t="str">
        <x:v>2A</x:v>
      </x:c>
      <x:c r="S31" s="105" t="str">
        <x:v>2B</x:v>
      </x:c>
      <x:c r="T31" s="105" t="str">
        <x:v>1A</x:v>
      </x:c>
      <x:c r="U31" s="105" t="str">
        <x:v>1B</x:v>
      </x:c>
      <x:c r="V31" s="105" t="str">
        <x:v>2A</x:v>
      </x:c>
      <x:c r="W31" s="105" t="str">
        <x:v>1A</x:v>
      </x:c>
      <x:c r="X31" s="105" t="str">
        <x:v>FR</x:v>
      </x:c>
      <x:c r="Y31" s="105" t="str">
        <x:v>1B</x:v>
      </x:c>
      <x:c r="Z31" s="105" t="str">
        <x:v>2A</x:v>
      </x:c>
      <x:c r="AA31" s="105" t="str">
        <x:v>2B</x:v>
      </x:c>
      <x:c r="AB31" s="105" t="str">
        <x:v>1A</x:v>
      </x:c>
      <x:c r="AC31" s="105" t="str">
        <x:v>1B</x:v>
      </x:c>
      <x:c r="AD31" s="105" t="str">
        <x:v>FR</x:v>
      </x:c>
      <x:c r="AE31" s="105" t="str"/>
      <x:c r="AF31" s="105" t="str"/>
      <x:c r="AG31" s="105" t="str"/>
      <x:c r="AH31" s="106" t="n">
        <x:f>COUNTIF(C31:AG31,$A$8)+COUNTIF(C31:AG31,$A$9)+COUNTIF(C31:AG31,$A$10)+COUNTIF(C31:AG31,$A$11)</x:f>
        <x:v>22</x:v>
      </x:c>
      <x:c r="AI31" s="107" t="n">
        <x:f>COUNTIF(C31:AG31,$A$8)*$G$8+COUNTIF(C31:AG31,$A$9)*$G$9+COUNTIF(C31:AG31,$A$10)*$G$10+COUNTIF(C31:AG31,$A$11)*$G$11+COUNTIF(C31:AG31,$A$12)*$G$12+COUNTIF(C31:AG31,$A$13)*$G$13+COUNTIF(C31:AG31,$A$14)*$G$14+COUNTIF(C31:AG31,$A$15)*$G$15</x:f>
        <x:v>188.25</x:v>
      </x:c>
      <x:c r="AJ31" s="106" t="n">
        <x:f>COUNTIF(C31:AG31,$A$12)</x:f>
        <x:v>6</x:v>
      </x:c>
      <x:c r="AK31" s="106" t="n">
        <x:f>COUNTIF(C31:AG31,$A$13)</x:f>
        <x:v>0</x:v>
      </x:c>
      <x:c r="AL31" s="106" t="n">
        <x:f>COUNTIF(C31:AG31,$A$14)</x:f>
        <x:v>0</x:v>
      </x:c>
      <x:c r="AM31" s="106" t="n">
        <x:f>COUNTIF(C31:AG31,$A$15)</x:f>
        <x:v>0</x:v>
      </x:c>
    </x:row>
    <x:row r="32" ht="20" customHeight="1">
      <x:c r="A32" s="91" t="str">
        <x:v>Nina Schwarz</x:v>
      </x:c>
      <x:c r="B32" s="91" t="str">
        <x:v>Teilzeit</x:v>
      </x:c>
      <x:c r="C32" s="105" t="str">
        <x:v>FR</x:v>
      </x:c>
      <x:c r="D32" s="105" t="str">
        <x:v>1B</x:v>
      </x:c>
      <x:c r="E32" s="105" t="str">
        <x:v>2A</x:v>
      </x:c>
      <x:c r="F32" s="105" t="str">
        <x:v>2B</x:v>
      </x:c>
      <x:c r="G32" s="105" t="str">
        <x:v>1A</x:v>
      </x:c>
      <x:c r="H32" s="105" t="str">
        <x:v>1B</x:v>
      </x:c>
      <x:c r="I32" s="105" t="str">
        <x:v>FR</x:v>
      </x:c>
      <x:c r="J32" s="105" t="str">
        <x:v>FR</x:v>
      </x:c>
      <x:c r="K32" s="105" t="str">
        <x:v>1A</x:v>
      </x:c>
      <x:c r="L32" s="105" t="str">
        <x:v>1B</x:v>
      </x:c>
      <x:c r="M32" s="105" t="str">
        <x:v>2A</x:v>
      </x:c>
      <x:c r="N32" s="105" t="str">
        <x:v>2B</x:v>
      </x:c>
      <x:c r="O32" s="105" t="str">
        <x:v>1A</x:v>
      </x:c>
      <x:c r="P32" s="105" t="str">
        <x:v>FR</x:v>
      </x:c>
      <x:c r="Q32" s="105" t="str">
        <x:v>1B</x:v>
      </x:c>
      <x:c r="R32" s="105" t="str">
        <x:v>2B</x:v>
      </x:c>
      <x:c r="S32" s="105" t="str">
        <x:v>1A</x:v>
      </x:c>
      <x:c r="T32" s="105" t="str">
        <x:v>1B</x:v>
      </x:c>
      <x:c r="U32" s="105" t="str">
        <x:v>2A</x:v>
      </x:c>
      <x:c r="V32" s="105" t="str">
        <x:v>2B</x:v>
      </x:c>
      <x:c r="W32" s="105" t="str">
        <x:v>FR</x:v>
      </x:c>
      <x:c r="X32" s="105" t="str">
        <x:v>FR</x:v>
      </x:c>
      <x:c r="Y32" s="105" t="str">
        <x:v>2A</x:v>
      </x:c>
      <x:c r="Z32" s="105" t="str">
        <x:v>2B</x:v>
      </x:c>
      <x:c r="AA32" s="105" t="str">
        <x:v>1A</x:v>
      </x:c>
      <x:c r="AB32" s="105" t="str">
        <x:v>1B</x:v>
      </x:c>
      <x:c r="AC32" s="105" t="str">
        <x:v>2A</x:v>
      </x:c>
      <x:c r="AD32" s="105" t="str">
        <x:v>FR</x:v>
      </x:c>
      <x:c r="AE32" s="105" t="str"/>
      <x:c r="AF32" s="105" t="str"/>
      <x:c r="AG32" s="105" t="str"/>
      <x:c r="AH32" s="106" t="n">
        <x:f>COUNTIF(C32:AG32,$A$8)+COUNTIF(C32:AG32,$A$9)+COUNTIF(C32:AG32,$A$10)+COUNTIF(C32:AG32,$A$11)</x:f>
        <x:v>21</x:v>
      </x:c>
      <x:c r="AI32" s="107" t="n">
        <x:f>COUNTIF(C32:AG32,$A$8)*$G$8+COUNTIF(C32:AG32,$A$9)*$G$9+COUNTIF(C32:AG32,$A$10)*$G$10+COUNTIF(C32:AG32,$A$11)*$G$11+COUNTIF(C32:AG32,$A$12)*$G$12+COUNTIF(C32:AG32,$A$13)*$G$13+COUNTIF(C32:AG32,$A$14)*$G$14+COUNTIF(C32:AG32,$A$15)*$G$15</x:f>
        <x:v>179.75</x:v>
      </x:c>
      <x:c r="AJ32" s="106" t="n">
        <x:f>COUNTIF(C32:AG32,$A$12)</x:f>
        <x:v>7</x:v>
      </x:c>
      <x:c r="AK32" s="106" t="n">
        <x:f>COUNTIF(C32:AG32,$A$13)</x:f>
        <x:v>0</x:v>
      </x:c>
      <x:c r="AL32" s="106" t="n">
        <x:f>COUNTIF(C32:AG32,$A$14)</x:f>
        <x:v>0</x:v>
      </x:c>
      <x:c r="AM32" s="106" t="n">
        <x:f>COUNTIF(C32:AG32,$A$15)</x:f>
        <x:v>0</x:v>
      </x:c>
    </x:row>
    <x:row r="33" ht="20" customHeight="1">
      <x:c r="A33" s="91" t="str">
        <x:v>Oskar Lang</x:v>
      </x:c>
      <x:c r="B33" s="91" t="str">
        <x:v>Vollzeit</x:v>
      </x:c>
      <x:c r="C33" s="105" t="str">
        <x:v>FR</x:v>
      </x:c>
      <x:c r="D33" s="105" t="str">
        <x:v>2A</x:v>
      </x:c>
      <x:c r="E33" s="105" t="str">
        <x:v>2B</x:v>
      </x:c>
      <x:c r="F33" s="105" t="str">
        <x:v>1A</x:v>
      </x:c>
      <x:c r="G33" s="105" t="str">
        <x:v>1B</x:v>
      </x:c>
      <x:c r="H33" s="105" t="str">
        <x:v>2A</x:v>
      </x:c>
      <x:c r="I33" s="105" t="str">
        <x:v>FR</x:v>
      </x:c>
      <x:c r="J33" s="105" t="str">
        <x:v>FR</x:v>
      </x:c>
      <x:c r="K33" s="105" t="str">
        <x:v>1B</x:v>
      </x:c>
      <x:c r="L33" s="105" t="str">
        <x:v>2A</x:v>
      </x:c>
      <x:c r="M33" s="105" t="str">
        <x:v>2B</x:v>
      </x:c>
      <x:c r="N33" s="105" t="str">
        <x:v>1A</x:v>
      </x:c>
      <x:c r="O33" s="105" t="str">
        <x:v>1B</x:v>
      </x:c>
      <x:c r="P33" s="105" t="str">
        <x:v>1A</x:v>
      </x:c>
      <x:c r="Q33" s="105" t="str">
        <x:v>FR</x:v>
      </x:c>
      <x:c r="R33" s="105" t="str">
        <x:v>1A</x:v>
      </x:c>
      <x:c r="S33" s="105" t="str">
        <x:v>1B</x:v>
      </x:c>
      <x:c r="T33" s="105" t="str">
        <x:v>2A</x:v>
      </x:c>
      <x:c r="U33" s="105" t="str">
        <x:v>2B</x:v>
      </x:c>
      <x:c r="V33" s="105" t="str">
        <x:v>1A</x:v>
      </x:c>
      <x:c r="W33" s="105" t="str">
        <x:v>FR</x:v>
      </x:c>
      <x:c r="X33" s="105" t="str">
        <x:v>FR</x:v>
      </x:c>
      <x:c r="Y33" s="105" t="str">
        <x:v>2B</x:v>
      </x:c>
      <x:c r="Z33" s="105" t="str">
        <x:v>1A</x:v>
      </x:c>
      <x:c r="AA33" s="105" t="str">
        <x:v>1B</x:v>
      </x:c>
      <x:c r="AB33" s="105" t="str">
        <x:v>2A</x:v>
      </x:c>
      <x:c r="AC33" s="105" t="str">
        <x:v>U</x:v>
      </x:c>
      <x:c r="AD33" s="105" t="str">
        <x:v>FR</x:v>
      </x:c>
      <x:c r="AE33" s="105" t="str"/>
      <x:c r="AF33" s="105" t="str"/>
      <x:c r="AG33" s="105" t="str"/>
      <x:c r="AH33" s="106" t="n">
        <x:f>COUNTIF(C33:AG33,$A$8)+COUNTIF(C33:AG33,$A$9)+COUNTIF(C33:AG33,$A$10)+COUNTIF(C33:AG33,$A$11)</x:f>
        <x:v>20</x:v>
      </x:c>
      <x:c r="AI33" s="107" t="n">
        <x:f>COUNTIF(C33:AG33,$A$8)*$G$8+COUNTIF(C33:AG33,$A$9)*$G$9+COUNTIF(C33:AG33,$A$10)*$G$10+COUNTIF(C33:AG33,$A$11)*$G$11+COUNTIF(C33:AG33,$A$12)*$G$12+COUNTIF(C33:AG33,$A$13)*$G$13+COUNTIF(C33:AG33,$A$14)*$G$14+COUNTIF(C33:AG33,$A$15)*$G$15</x:f>
        <x:v>171.25</x:v>
      </x:c>
      <x:c r="AJ33" s="106" t="n">
        <x:f>COUNTIF(C33:AG33,$A$12)</x:f>
        <x:v>7</x:v>
      </x:c>
      <x:c r="AK33" s="106" t="n">
        <x:f>COUNTIF(C33:AG33,$A$13)</x:f>
        <x:v>0</x:v>
      </x:c>
      <x:c r="AL33" s="106" t="n">
        <x:f>COUNTIF(C33:AG33,$A$14)</x:f>
        <x:v>0</x:v>
      </x:c>
      <x:c r="AM33" s="106" t="n">
        <x:f>COUNTIF(C33:AG33,$A$15)</x:f>
        <x:v>1</x:v>
      </x:c>
    </x:row>
    <x:row r="34" ht="20" customHeight="1">
      <x:c r="A34" s="91" t="str">
        <x:v>Paula Krüger</x:v>
      </x:c>
      <x:c r="B34" s="91" t="str">
        <x:v>Ausbildung</x:v>
      </x:c>
      <x:c r="C34" s="105" t="str">
        <x:v>FR</x:v>
      </x:c>
      <x:c r="D34" s="105" t="str">
        <x:v>2B</x:v>
      </x:c>
      <x:c r="E34" s="105" t="str">
        <x:v>1A</x:v>
      </x:c>
      <x:c r="F34" s="105" t="str">
        <x:v>1B</x:v>
      </x:c>
      <x:c r="G34" s="105" t="str">
        <x:v>2A</x:v>
      </x:c>
      <x:c r="H34" s="105" t="str">
        <x:v>2B</x:v>
      </x:c>
      <x:c r="I34" s="105" t="str">
        <x:v>FR</x:v>
      </x:c>
      <x:c r="J34" s="105" t="str">
        <x:v>1B</x:v>
      </x:c>
      <x:c r="K34" s="105" t="str">
        <x:v>2A</x:v>
      </x:c>
      <x:c r="L34" s="105" t="str">
        <x:v>2B</x:v>
      </x:c>
      <x:c r="M34" s="105" t="str">
        <x:v>1A</x:v>
      </x:c>
      <x:c r="N34" s="105" t="str">
        <x:v>1B</x:v>
      </x:c>
      <x:c r="O34" s="105" t="str">
        <x:v>2A</x:v>
      </x:c>
      <x:c r="P34" s="105" t="str">
        <x:v>FR</x:v>
      </x:c>
      <x:c r="Q34" s="105" t="str">
        <x:v>FR</x:v>
      </x:c>
      <x:c r="R34" s="105" t="str">
        <x:v>1B</x:v>
      </x:c>
      <x:c r="S34" s="105" t="str">
        <x:v>2A</x:v>
      </x:c>
      <x:c r="T34" s="105" t="str">
        <x:v>2B</x:v>
      </x:c>
      <x:c r="U34" s="105" t="str">
        <x:v>1A</x:v>
      </x:c>
      <x:c r="V34" s="105" t="str">
        <x:v>1B</x:v>
      </x:c>
      <x:c r="W34" s="105" t="str">
        <x:v>FR</x:v>
      </x:c>
      <x:c r="X34" s="105" t="str">
        <x:v>FR</x:v>
      </x:c>
      <x:c r="Y34" s="105" t="str">
        <x:v>1A</x:v>
      </x:c>
      <x:c r="Z34" s="105" t="str">
        <x:v>1B</x:v>
      </x:c>
      <x:c r="AA34" s="105" t="str">
        <x:v>2A</x:v>
      </x:c>
      <x:c r="AB34" s="105" t="str">
        <x:v>2B</x:v>
      </x:c>
      <x:c r="AC34" s="105" t="str">
        <x:v>1A</x:v>
      </x:c>
      <x:c r="AD34" s="105" t="str">
        <x:v>1A</x:v>
      </x:c>
      <x:c r="AE34" s="105" t="str"/>
      <x:c r="AF34" s="105" t="str"/>
      <x:c r="AG34" s="105" t="str"/>
      <x:c r="AH34" s="106" t="n">
        <x:f>COUNTIF(C34:AG34,$A$8)+COUNTIF(C34:AG34,$A$9)+COUNTIF(C34:AG34,$A$10)+COUNTIF(C34:AG34,$A$11)</x:f>
        <x:v>22</x:v>
      </x:c>
      <x:c r="AI34" s="107" t="n">
        <x:f>COUNTIF(C34:AG34,$A$8)*$G$8+COUNTIF(C34:AG34,$A$9)*$G$9+COUNTIF(C34:AG34,$A$10)*$G$10+COUNTIF(C34:AG34,$A$11)*$G$11+COUNTIF(C34:AG34,$A$12)*$G$12+COUNTIF(C34:AG34,$A$13)*$G$13+COUNTIF(C34:AG34,$A$14)*$G$14+COUNTIF(C34:AG34,$A$15)*$G$15</x:f>
        <x:v>188.25</x:v>
      </x:c>
      <x:c r="AJ34" s="106" t="n">
        <x:f>COUNTIF(C34:AG34,$A$12)</x:f>
        <x:v>6</x:v>
      </x:c>
      <x:c r="AK34" s="106" t="n">
        <x:f>COUNTIF(C34:AG34,$A$13)</x:f>
        <x:v>0</x:v>
      </x:c>
      <x:c r="AL34" s="106" t="n">
        <x:f>COUNTIF(C34:AG34,$A$14)</x:f>
        <x:v>0</x:v>
      </x:c>
      <x:c r="AM34" s="106" t="n">
        <x:f>COUNTIF(C34:AG34,$A$15)</x:f>
        <x:v>0</x:v>
      </x:c>
    </x:row>
    <x:row r="35">
      <x:c r="A35" s="89"/>
      <x:c r="B35" s="89"/>
      <x:c r="C35" s="89"/>
      <x:c r="D35" s="89"/>
      <x:c r="E35" s="89"/>
      <x:c r="F35" s="89"/>
      <x:c r="G35" s="89"/>
      <x:c r="H35" s="89"/>
      <x:c r="I35" s="89"/>
      <x:c r="J35" s="89"/>
      <x:c r="K35" s="89"/>
      <x:c r="L35" s="89"/>
      <x:c r="M35" s="89"/>
      <x:c r="N35" s="89"/>
      <x:c r="O35" s="89"/>
      <x:c r="P35" s="89"/>
      <x:c r="Q35" s="89"/>
      <x:c r="R35" s="89"/>
      <x:c r="S35" s="89"/>
      <x:c r="T35" s="89"/>
      <x:c r="U35" s="89"/>
      <x:c r="V35" s="89"/>
      <x:c r="W35" s="89"/>
      <x:c r="X35" s="89"/>
      <x:c r="Y35" s="89"/>
      <x:c r="Z35" s="89"/>
      <x:c r="AA35" s="89"/>
      <x:c r="AB35" s="89"/>
      <x:c r="AC35" s="89"/>
      <x:c r="AD35" s="89"/>
      <x:c r="AE35" s="89"/>
      <x:c r="AF35" s="89"/>
      <x:c r="AG35" s="89"/>
      <x:c r="AH35" s="89"/>
      <x:c r="AI35" s="89"/>
      <x:c r="AJ35" s="89"/>
      <x:c r="AK35" s="89"/>
      <x:c r="AL35" s="89"/>
      <x:c r="AM35" s="89"/>
    </x:row>
    <x:row r="36">
      <x:c r="A36" s="89"/>
      <x:c r="B36" s="89"/>
      <x:c r="C36" s="89"/>
      <x:c r="D36" s="89"/>
      <x:c r="E36" s="89"/>
      <x:c r="F36" s="89"/>
      <x:c r="G36" s="89"/>
      <x:c r="H36" s="89"/>
      <x:c r="I36" s="89"/>
      <x:c r="J36" s="89"/>
      <x:c r="K36" s="89"/>
      <x:c r="L36" s="89"/>
      <x:c r="M36" s="89"/>
      <x:c r="N36" s="89"/>
      <x:c r="O36" s="89"/>
      <x:c r="P36" s="89"/>
      <x:c r="Q36" s="89"/>
      <x:c r="R36" s="89"/>
      <x:c r="S36" s="89"/>
      <x:c r="T36" s="89"/>
      <x:c r="U36" s="89"/>
      <x:c r="V36" s="89"/>
      <x:c r="W36" s="89"/>
      <x:c r="X36" s="89"/>
      <x:c r="Y36" s="89"/>
      <x:c r="Z36" s="89"/>
      <x:c r="AA36" s="89"/>
      <x:c r="AB36" s="89"/>
      <x:c r="AC36" s="89"/>
      <x:c r="AD36" s="89"/>
      <x:c r="AE36" s="89"/>
      <x:c r="AF36" s="89"/>
      <x:c r="AG36" s="89"/>
      <x:c r="AH36" s="89"/>
      <x:c r="AI36" s="89"/>
      <x:c r="AJ36" s="89"/>
      <x:c r="AK36" s="89"/>
      <x:c r="AL36" s="89"/>
      <x:c r="AM36" s="89"/>
    </x:row>
    <x:row r="37" ht="24" customHeight="1">
      <x:c r="A37" s="93" t="str">
        <x:v>Tägliche Kontrolle</x:v>
      </x:c>
      <x:c r="B37" s="93"/>
      <x:c r="C37" s="89"/>
      <x:c r="D37" s="89"/>
      <x:c r="E37" s="89"/>
      <x:c r="F37" s="89"/>
      <x:c r="G37" s="89"/>
      <x:c r="H37" s="89"/>
      <x:c r="I37" s="89"/>
      <x:c r="J37" s="89"/>
      <x:c r="K37" s="89"/>
      <x:c r="L37" s="89"/>
      <x:c r="M37" s="89"/>
      <x:c r="N37" s="89"/>
      <x:c r="O37" s="89"/>
      <x:c r="P37" s="89"/>
      <x:c r="Q37" s="89"/>
      <x:c r="R37" s="89"/>
      <x:c r="S37" s="89"/>
      <x:c r="T37" s="89"/>
      <x:c r="U37" s="89"/>
      <x:c r="V37" s="89"/>
      <x:c r="W37" s="89"/>
      <x:c r="X37" s="89"/>
      <x:c r="Y37" s="89"/>
      <x:c r="Z37" s="89"/>
      <x:c r="AA37" s="89"/>
      <x:c r="AB37" s="89"/>
      <x:c r="AC37" s="89"/>
      <x:c r="AD37" s="89"/>
      <x:c r="AE37" s="89"/>
      <x:c r="AF37" s="89"/>
      <x:c r="AG37" s="89"/>
      <x:c r="AH37" s="89"/>
      <x:c r="AI37" s="89"/>
      <x:c r="AJ37" s="89"/>
      <x:c r="AK37" s="89"/>
      <x:c r="AL37" s="89"/>
      <x:c r="AM37" s="89"/>
    </x:row>
    <x:row r="38">
      <x:c r="A38" s="90" t="str">
        <x:v>Mitarbeitende geplant</x:v>
      </x:c>
      <x:c r="B38" s="90" t="str"/>
      <x:c r="C38" s="106" t="n">
        <x:f>IF(C$18="","",COUNTIF(C$20:C$34,$A$8)+COUNTIF(C$20:C$34,$A$9)+COUNTIF(C$20:C$34,$A$10)+COUNTIF(C$20:C$34,$A$11))</x:f>
        <x:v>3</x:v>
      </x:c>
      <x:c r="D38" s="106" t="n">
        <x:f>IF(D$18="","",COUNTIF(D$20:D$34,$A$8)+COUNTIF(D$20:D$34,$A$9)+COUNTIF(D$20:D$34,$A$10)+COUNTIF(D$20:D$34,$A$11))</x:f>
        <x:v>15</x:v>
      </x:c>
      <x:c r="E38" s="106" t="n">
        <x:f>IF(E$18="","",COUNTIF(E$20:E$34,$A$8)+COUNTIF(E$20:E$34,$A$9)+COUNTIF(E$20:E$34,$A$10)+COUNTIF(E$20:E$34,$A$11))</x:f>
        <x:v>15</x:v>
      </x:c>
      <x:c r="F38" s="106" t="n">
        <x:f>IF(F$18="","",COUNTIF(F$20:F$34,$A$8)+COUNTIF(F$20:F$34,$A$9)+COUNTIF(F$20:F$34,$A$10)+COUNTIF(F$20:F$34,$A$11))</x:f>
        <x:v>15</x:v>
      </x:c>
      <x:c r="G38" s="106" t="n">
        <x:f>IF(G$18="","",COUNTIF(G$20:G$34,$A$8)+COUNTIF(G$20:G$34,$A$9)+COUNTIF(G$20:G$34,$A$10)+COUNTIF(G$20:G$34,$A$11))</x:f>
        <x:v>14</x:v>
      </x:c>
      <x:c r="H38" s="106" t="n">
        <x:f>IF(H$18="","",COUNTIF(H$20:H$34,$A$8)+COUNTIF(H$20:H$34,$A$9)+COUNTIF(H$20:H$34,$A$10)+COUNTIF(H$20:H$34,$A$11))</x:f>
        <x:v>14</x:v>
      </x:c>
      <x:c r="I38" s="106" t="n">
        <x:f>IF(I$18="","",COUNTIF(I$20:I$34,$A$8)+COUNTIF(I$20:I$34,$A$9)+COUNTIF(I$20:I$34,$A$10)+COUNTIF(I$20:I$34,$A$11))</x:f>
        <x:v>3</x:v>
      </x:c>
      <x:c r="J38" s="106" t="n">
        <x:f>IF(J$18="","",COUNTIF(J$20:J$34,$A$8)+COUNTIF(J$20:J$34,$A$9)+COUNTIF(J$20:J$34,$A$10)+COUNTIF(J$20:J$34,$A$11))</x:f>
        <x:v>3</x:v>
      </x:c>
      <x:c r="K38" s="106" t="n">
        <x:f>IF(K$18="","",COUNTIF(K$20:K$34,$A$8)+COUNTIF(K$20:K$34,$A$9)+COUNTIF(K$20:K$34,$A$10)+COUNTIF(K$20:K$34,$A$11))</x:f>
        <x:v>15</x:v>
      </x:c>
      <x:c r="L38" s="106" t="n">
        <x:f>IF(L$18="","",COUNTIF(L$20:L$34,$A$8)+COUNTIF(L$20:L$34,$A$9)+COUNTIF(L$20:L$34,$A$10)+COUNTIF(L$20:L$34,$A$11))</x:f>
        <x:v>14</x:v>
      </x:c>
      <x:c r="M38" s="106" t="n">
        <x:f>IF(M$18="","",COUNTIF(M$20:M$34,$A$8)+COUNTIF(M$20:M$34,$A$9)+COUNTIF(M$20:M$34,$A$10)+COUNTIF(M$20:M$34,$A$11))</x:f>
        <x:v>15</x:v>
      </x:c>
      <x:c r="N38" s="106" t="n">
        <x:f>IF(N$18="","",COUNTIF(N$20:N$34,$A$8)+COUNTIF(N$20:N$34,$A$9)+COUNTIF(N$20:N$34,$A$10)+COUNTIF(N$20:N$34,$A$11))</x:f>
        <x:v>15</x:v>
      </x:c>
      <x:c r="O38" s="106" t="n">
        <x:f>IF(O$18="","",COUNTIF(O$20:O$34,$A$8)+COUNTIF(O$20:O$34,$A$9)+COUNTIF(O$20:O$34,$A$10)+COUNTIF(O$20:O$34,$A$11))</x:f>
        <x:v>14</x:v>
      </x:c>
      <x:c r="P38" s="106" t="n">
        <x:f>IF(P$18="","",COUNTIF(P$20:P$34,$A$8)+COUNTIF(P$20:P$34,$A$9)+COUNTIF(P$20:P$34,$A$10)+COUNTIF(P$20:P$34,$A$11))</x:f>
        <x:v>3</x:v>
      </x:c>
      <x:c r="Q38" s="106" t="n">
        <x:f>IF(Q$18="","",COUNTIF(Q$20:Q$34,$A$8)+COUNTIF(Q$20:Q$34,$A$9)+COUNTIF(Q$20:Q$34,$A$10)+COUNTIF(Q$20:Q$34,$A$11))</x:f>
        <x:v>3</x:v>
      </x:c>
      <x:c r="R38" s="106" t="n">
        <x:f>IF(R$18="","",COUNTIF(R$20:R$34,$A$8)+COUNTIF(R$20:R$34,$A$9)+COUNTIF(R$20:R$34,$A$10)+COUNTIF(R$20:R$34,$A$11))</x:f>
        <x:v>15</x:v>
      </x:c>
      <x:c r="S38" s="106" t="n">
        <x:f>IF(S$18="","",COUNTIF(S$20:S$34,$A$8)+COUNTIF(S$20:S$34,$A$9)+COUNTIF(S$20:S$34,$A$10)+COUNTIF(S$20:S$34,$A$11))</x:f>
        <x:v>15</x:v>
      </x:c>
      <x:c r="T38" s="106" t="n">
        <x:f>IF(T$18="","",COUNTIF(T$20:T$34,$A$8)+COUNTIF(T$20:T$34,$A$9)+COUNTIF(T$20:T$34,$A$10)+COUNTIF(T$20:T$34,$A$11))</x:f>
        <x:v>15</x:v>
      </x:c>
      <x:c r="U38" s="106" t="n">
        <x:f>IF(U$18="","",COUNTIF(U$20:U$34,$A$8)+COUNTIF(U$20:U$34,$A$9)+COUNTIF(U$20:U$34,$A$10)+COUNTIF(U$20:U$34,$A$11))</x:f>
        <x:v>15</x:v>
      </x:c>
      <x:c r="V38" s="106" t="n">
        <x:f>IF(V$18="","",COUNTIF(V$20:V$34,$A$8)+COUNTIF(V$20:V$34,$A$9)+COUNTIF(V$20:V$34,$A$10)+COUNTIF(V$20:V$34,$A$11))</x:f>
        <x:v>13</x:v>
      </x:c>
      <x:c r="W38" s="106" t="n">
        <x:f>IF(W$18="","",COUNTIF(W$20:W$34,$A$8)+COUNTIF(W$20:W$34,$A$9)+COUNTIF(W$20:W$34,$A$10)+COUNTIF(W$20:W$34,$A$11))</x:f>
        <x:v>3</x:v>
      </x:c>
      <x:c r="X38" s="106" t="n">
        <x:f>IF(X$18="","",COUNTIF(X$20:X$34,$A$8)+COUNTIF(X$20:X$34,$A$9)+COUNTIF(X$20:X$34,$A$10)+COUNTIF(X$20:X$34,$A$11))</x:f>
        <x:v>3</x:v>
      </x:c>
      <x:c r="Y38" s="106" t="n">
        <x:f>IF(Y$18="","",COUNTIF(Y$20:Y$34,$A$8)+COUNTIF(Y$20:Y$34,$A$9)+COUNTIF(Y$20:Y$34,$A$10)+COUNTIF(Y$20:Y$34,$A$11))</x:f>
        <x:v>15</x:v>
      </x:c>
      <x:c r="Z38" s="106" t="n">
        <x:f>IF(Z$18="","",COUNTIF(Z$20:Z$34,$A$8)+COUNTIF(Z$20:Z$34,$A$9)+COUNTIF(Z$20:Z$34,$A$10)+COUNTIF(Z$20:Z$34,$A$11))</x:f>
        <x:v>15</x:v>
      </x:c>
      <x:c r="AA38" s="106" t="n">
        <x:f>IF(AA$18="","",COUNTIF(AA$20:AA$34,$A$8)+COUNTIF(AA$20:AA$34,$A$9)+COUNTIF(AA$20:AA$34,$A$10)+COUNTIF(AA$20:AA$34,$A$11))</x:f>
        <x:v>14</x:v>
      </x:c>
      <x:c r="AB38" s="106" t="n">
        <x:f>IF(AB$18="","",COUNTIF(AB$20:AB$34,$A$8)+COUNTIF(AB$20:AB$34,$A$9)+COUNTIF(AB$20:AB$34,$A$10)+COUNTIF(AB$20:AB$34,$A$11))</x:f>
        <x:v>15</x:v>
      </x:c>
      <x:c r="AC38" s="106" t="n">
        <x:f>IF(AC$18="","",COUNTIF(AC$20:AC$34,$A$8)+COUNTIF(AC$20:AC$34,$A$9)+COUNTIF(AC$20:AC$34,$A$10)+COUNTIF(AC$20:AC$34,$A$11))</x:f>
        <x:v>13</x:v>
      </x:c>
      <x:c r="AD38" s="106" t="n">
        <x:f>IF(AD$18="","",COUNTIF(AD$20:AD$34,$A$8)+COUNTIF(AD$20:AD$34,$A$9)+COUNTIF(AD$20:AD$34,$A$10)+COUNTIF(AD$20:AD$34,$A$11))</x:f>
        <x:v>3</x:v>
      </x:c>
      <x:c r="AE38" s="106" t="str">
        <x:f>IF(AE$18="","",COUNTIF(AE$20:AE$34,$A$8)+COUNTIF(AE$20:AE$34,$A$9)+COUNTIF(AE$20:AE$34,$A$10)+COUNTIF(AE$20:AE$34,$A$11))</x:f>
      </x:c>
      <x:c r="AF38" s="106" t="str">
        <x:f>IF(AF$18="","",COUNTIF(AF$20:AF$34,$A$8)+COUNTIF(AF$20:AF$34,$A$9)+COUNTIF(AF$20:AF$34,$A$10)+COUNTIF(AF$20:AF$34,$A$11))</x:f>
      </x:c>
      <x:c r="AG38" s="106" t="str">
        <x:f>IF(AG$18="","",COUNTIF(AG$20:AG$34,$A$8)+COUNTIF(AG$20:AG$34,$A$9)+COUNTIF(AG$20:AG$34,$A$10)+COUNTIF(AG$20:AG$34,$A$11))</x:f>
      </x:c>
      <x:c r="AH38" s="89"/>
      <x:c r="AI38" s="89"/>
      <x:c r="AJ38" s="89"/>
      <x:c r="AK38" s="89"/>
      <x:c r="AL38" s="89"/>
      <x:c r="AM38" s="89"/>
    </x:row>
    <x:row r="39">
      <x:c r="A39" s="90" t="str">
        <x:v>Abwesenheiten</x:v>
      </x:c>
      <x:c r="B39" s="90" t="str"/>
      <x:c r="C39" s="106" t="n">
        <x:f>IF(C$18="","",COUNTIF(C$20:C$34,$A$12)+COUNTIF(C$20:C$34,$A$13)+COUNTIF(C$20:C$34,$A$14)+COUNTIF(C$20:C$34,$A$15))</x:f>
        <x:v>12</x:v>
      </x:c>
      <x:c r="D39" s="106" t="n">
        <x:f>IF(D$18="","",COUNTIF(D$20:D$34,$A$12)+COUNTIF(D$20:D$34,$A$13)+COUNTIF(D$20:D$34,$A$14)+COUNTIF(D$20:D$34,$A$15))</x:f>
        <x:v>0</x:v>
      </x:c>
      <x:c r="E39" s="106" t="n">
        <x:f>IF(E$18="","",COUNTIF(E$20:E$34,$A$12)+COUNTIF(E$20:E$34,$A$13)+COUNTIF(E$20:E$34,$A$14)+COUNTIF(E$20:E$34,$A$15))</x:f>
        <x:v>0</x:v>
      </x:c>
      <x:c r="F39" s="106" t="n">
        <x:f>IF(F$18="","",COUNTIF(F$20:F$34,$A$12)+COUNTIF(F$20:F$34,$A$13)+COUNTIF(F$20:F$34,$A$14)+COUNTIF(F$20:F$34,$A$15))</x:f>
        <x:v>0</x:v>
      </x:c>
      <x:c r="G39" s="106" t="n">
        <x:f>IF(G$18="","",COUNTIF(G$20:G$34,$A$12)+COUNTIF(G$20:G$34,$A$13)+COUNTIF(G$20:G$34,$A$14)+COUNTIF(G$20:G$34,$A$15))</x:f>
        <x:v>1</x:v>
      </x:c>
      <x:c r="H39" s="106" t="n">
        <x:f>IF(H$18="","",COUNTIF(H$20:H$34,$A$12)+COUNTIF(H$20:H$34,$A$13)+COUNTIF(H$20:H$34,$A$14)+COUNTIF(H$20:H$34,$A$15))</x:f>
        <x:v>1</x:v>
      </x:c>
      <x:c r="I39" s="106" t="n">
        <x:f>IF(I$18="","",COUNTIF(I$20:I$34,$A$12)+COUNTIF(I$20:I$34,$A$13)+COUNTIF(I$20:I$34,$A$14)+COUNTIF(I$20:I$34,$A$15))</x:f>
        <x:v>12</x:v>
      </x:c>
      <x:c r="J39" s="106" t="n">
        <x:f>IF(J$18="","",COUNTIF(J$20:J$34,$A$12)+COUNTIF(J$20:J$34,$A$13)+COUNTIF(J$20:J$34,$A$14)+COUNTIF(J$20:J$34,$A$15))</x:f>
        <x:v>12</x:v>
      </x:c>
      <x:c r="K39" s="106" t="n">
        <x:f>IF(K$18="","",COUNTIF(K$20:K$34,$A$12)+COUNTIF(K$20:K$34,$A$13)+COUNTIF(K$20:K$34,$A$14)+COUNTIF(K$20:K$34,$A$15))</x:f>
        <x:v>0</x:v>
      </x:c>
      <x:c r="L39" s="106" t="n">
        <x:f>IF(L$18="","",COUNTIF(L$20:L$34,$A$12)+COUNTIF(L$20:L$34,$A$13)+COUNTIF(L$20:L$34,$A$14)+COUNTIF(L$20:L$34,$A$15))</x:f>
        <x:v>1</x:v>
      </x:c>
      <x:c r="M39" s="106" t="n">
        <x:f>IF(M$18="","",COUNTIF(M$20:M$34,$A$12)+COUNTIF(M$20:M$34,$A$13)+COUNTIF(M$20:M$34,$A$14)+COUNTIF(M$20:M$34,$A$15))</x:f>
        <x:v>0</x:v>
      </x:c>
      <x:c r="N39" s="106" t="n">
        <x:f>IF(N$18="","",COUNTIF(N$20:N$34,$A$12)+COUNTIF(N$20:N$34,$A$13)+COUNTIF(N$20:N$34,$A$14)+COUNTIF(N$20:N$34,$A$15))</x:f>
        <x:v>0</x:v>
      </x:c>
      <x:c r="O39" s="106" t="n">
        <x:f>IF(O$18="","",COUNTIF(O$20:O$34,$A$12)+COUNTIF(O$20:O$34,$A$13)+COUNTIF(O$20:O$34,$A$14)+COUNTIF(O$20:O$34,$A$15))</x:f>
        <x:v>1</x:v>
      </x:c>
      <x:c r="P39" s="106" t="n">
        <x:f>IF(P$18="","",COUNTIF(P$20:P$34,$A$12)+COUNTIF(P$20:P$34,$A$13)+COUNTIF(P$20:P$34,$A$14)+COUNTIF(P$20:P$34,$A$15))</x:f>
        <x:v>12</x:v>
      </x:c>
      <x:c r="Q39" s="106" t="n">
        <x:f>IF(Q$18="","",COUNTIF(Q$20:Q$34,$A$12)+COUNTIF(Q$20:Q$34,$A$13)+COUNTIF(Q$20:Q$34,$A$14)+COUNTIF(Q$20:Q$34,$A$15))</x:f>
        <x:v>12</x:v>
      </x:c>
      <x:c r="R39" s="106" t="n">
        <x:f>IF(R$18="","",COUNTIF(R$20:R$34,$A$12)+COUNTIF(R$20:R$34,$A$13)+COUNTIF(R$20:R$34,$A$14)+COUNTIF(R$20:R$34,$A$15))</x:f>
        <x:v>0</x:v>
      </x:c>
      <x:c r="S39" s="106" t="n">
        <x:f>IF(S$18="","",COUNTIF(S$20:S$34,$A$12)+COUNTIF(S$20:S$34,$A$13)+COUNTIF(S$20:S$34,$A$14)+COUNTIF(S$20:S$34,$A$15))</x:f>
        <x:v>0</x:v>
      </x:c>
      <x:c r="T39" s="106" t="n">
        <x:f>IF(T$18="","",COUNTIF(T$20:T$34,$A$12)+COUNTIF(T$20:T$34,$A$13)+COUNTIF(T$20:T$34,$A$14)+COUNTIF(T$20:T$34,$A$15))</x:f>
        <x:v>0</x:v>
      </x:c>
      <x:c r="U39" s="106" t="n">
        <x:f>IF(U$18="","",COUNTIF(U$20:U$34,$A$12)+COUNTIF(U$20:U$34,$A$13)+COUNTIF(U$20:U$34,$A$14)+COUNTIF(U$20:U$34,$A$15))</x:f>
        <x:v>0</x:v>
      </x:c>
      <x:c r="V39" s="106" t="n">
        <x:f>IF(V$18="","",COUNTIF(V$20:V$34,$A$12)+COUNTIF(V$20:V$34,$A$13)+COUNTIF(V$20:V$34,$A$14)+COUNTIF(V$20:V$34,$A$15))</x:f>
        <x:v>2</x:v>
      </x:c>
      <x:c r="W39" s="106" t="n">
        <x:f>IF(W$18="","",COUNTIF(W$20:W$34,$A$12)+COUNTIF(W$20:W$34,$A$13)+COUNTIF(W$20:W$34,$A$14)+COUNTIF(W$20:W$34,$A$15))</x:f>
        <x:v>12</x:v>
      </x:c>
      <x:c r="X39" s="106" t="n">
        <x:f>IF(X$18="","",COUNTIF(X$20:X$34,$A$12)+COUNTIF(X$20:X$34,$A$13)+COUNTIF(X$20:X$34,$A$14)+COUNTIF(X$20:X$34,$A$15))</x:f>
        <x:v>12</x:v>
      </x:c>
      <x:c r="Y39" s="106" t="n">
        <x:f>IF(Y$18="","",COUNTIF(Y$20:Y$34,$A$12)+COUNTIF(Y$20:Y$34,$A$13)+COUNTIF(Y$20:Y$34,$A$14)+COUNTIF(Y$20:Y$34,$A$15))</x:f>
        <x:v>0</x:v>
      </x:c>
      <x:c r="Z39" s="106" t="n">
        <x:f>IF(Z$18="","",COUNTIF(Z$20:Z$34,$A$12)+COUNTIF(Z$20:Z$34,$A$13)+COUNTIF(Z$20:Z$34,$A$14)+COUNTIF(Z$20:Z$34,$A$15))</x:f>
        <x:v>0</x:v>
      </x:c>
      <x:c r="AA39" s="106" t="n">
        <x:f>IF(AA$18="","",COUNTIF(AA$20:AA$34,$A$12)+COUNTIF(AA$20:AA$34,$A$13)+COUNTIF(AA$20:AA$34,$A$14)+COUNTIF(AA$20:AA$34,$A$15))</x:f>
        <x:v>1</x:v>
      </x:c>
      <x:c r="AB39" s="106" t="n">
        <x:f>IF(AB$18="","",COUNTIF(AB$20:AB$34,$A$12)+COUNTIF(AB$20:AB$34,$A$13)+COUNTIF(AB$20:AB$34,$A$14)+COUNTIF(AB$20:AB$34,$A$15))</x:f>
        <x:v>0</x:v>
      </x:c>
      <x:c r="AC39" s="106" t="n">
        <x:f>IF(AC$18="","",COUNTIF(AC$20:AC$34,$A$12)+COUNTIF(AC$20:AC$34,$A$13)+COUNTIF(AC$20:AC$34,$A$14)+COUNTIF(AC$20:AC$34,$A$15))</x:f>
        <x:v>2</x:v>
      </x:c>
      <x:c r="AD39" s="106" t="n">
        <x:f>IF(AD$18="","",COUNTIF(AD$20:AD$34,$A$12)+COUNTIF(AD$20:AD$34,$A$13)+COUNTIF(AD$20:AD$34,$A$14)+COUNTIF(AD$20:AD$34,$A$15))</x:f>
        <x:v>12</x:v>
      </x:c>
      <x:c r="AE39" s="106" t="str">
        <x:f>IF(AE$18="","",COUNTIF(AE$20:AE$34,$A$12)+COUNTIF(AE$20:AE$34,$A$13)+COUNTIF(AE$20:AE$34,$A$14)+COUNTIF(AE$20:AE$34,$A$15))</x:f>
      </x:c>
      <x:c r="AF39" s="106" t="str">
        <x:f>IF(AF$18="","",COUNTIF(AF$20:AF$34,$A$12)+COUNTIF(AF$20:AF$34,$A$13)+COUNTIF(AF$20:AF$34,$A$14)+COUNTIF(AF$20:AF$34,$A$15))</x:f>
      </x:c>
      <x:c r="AG39" s="106" t="str">
        <x:f>IF(AG$18="","",COUNTIF(AG$20:AG$34,$A$12)+COUNTIF(AG$20:AG$34,$A$13)+COUNTIF(AG$20:AG$34,$A$14)+COUNTIF(AG$20:AG$34,$A$15))</x:f>
      </x:c>
      <x:c r="AH39" s="89"/>
      <x:c r="AI39" s="89"/>
      <x:c r="AJ39" s="89"/>
      <x:c r="AK39" s="89"/>
      <x:c r="AL39" s="89"/>
      <x:c r="AM39" s="89"/>
    </x:row>
    <x:row r="40">
      <x:c r="A40" s="90" t="str">
        <x:v>Gesamtstunden</x:v>
      </x:c>
      <x:c r="B40" s="90" t="str"/>
      <x:c r="C40" s="108" t="n">
        <x:f>IF(C$18="","",COUNTIF(C$20:C$34,$A$8)*$G$8+COUNTIF(C$20:C$34,$A$9)*$G$9+COUNTIF(C$20:C$34,$A$10)*$G$10+COUNTIF(C$20:C$34,$A$11)*$G$11+COUNTIF(C$20:C$34,$A$12)*$G$12+COUNTIF(C$20:C$34,$A$13)*$G$13+COUNTIF(C$20:C$34,$A$14)*$G$14+COUNTIF(C$20:C$34,$A$15)*$G$15)</x:f>
        <x:v>25.5</x:v>
      </x:c>
      <x:c r="D40" s="108" t="n">
        <x:f>IF(D$18="","",COUNTIF(D$20:D$34,$A$8)*$G$8+COUNTIF(D$20:D$34,$A$9)*$G$9+COUNTIF(D$20:D$34,$A$10)*$G$10+COUNTIF(D$20:D$34,$A$11)*$G$11+COUNTIF(D$20:D$34,$A$12)*$G$12+COUNTIF(D$20:D$34,$A$13)*$G$13+COUNTIF(D$20:D$34,$A$14)*$G$14+COUNTIF(D$20:D$34,$A$15)*$G$15)</x:f>
        <x:v>128.5</x:v>
      </x:c>
      <x:c r="E40" s="108" t="n">
        <x:f>IF(E$18="","",COUNTIF(E$20:E$34,$A$8)*$G$8+COUNTIF(E$20:E$34,$A$9)*$G$9+COUNTIF(E$20:E$34,$A$10)*$G$10+COUNTIF(E$20:E$34,$A$11)*$G$11+COUNTIF(E$20:E$34,$A$12)*$G$12+COUNTIF(E$20:E$34,$A$13)*$G$13+COUNTIF(E$20:E$34,$A$14)*$G$14+COUNTIF(E$20:E$34,$A$15)*$G$15)</x:f>
        <x:v>128.5</x:v>
      </x:c>
      <x:c r="F40" s="108" t="n">
        <x:f>IF(F$18="","",COUNTIF(F$20:F$34,$A$8)*$G$8+COUNTIF(F$20:F$34,$A$9)*$G$9+COUNTIF(F$20:F$34,$A$10)*$G$10+COUNTIF(F$20:F$34,$A$11)*$G$11+COUNTIF(F$20:F$34,$A$12)*$G$12+COUNTIF(F$20:F$34,$A$13)*$G$13+COUNTIF(F$20:F$34,$A$14)*$G$14+COUNTIF(F$20:F$34,$A$15)*$G$15)</x:f>
        <x:v>128.25</x:v>
      </x:c>
      <x:c r="G40" s="108" t="n">
        <x:f>IF(G$18="","",COUNTIF(G$20:G$34,$A$8)*$G$8+COUNTIF(G$20:G$34,$A$9)*$G$9+COUNTIF(G$20:G$34,$A$10)*$G$10+COUNTIF(G$20:G$34,$A$11)*$G$11+COUNTIF(G$20:G$34,$A$12)*$G$12+COUNTIF(G$20:G$34,$A$13)*$G$13+COUNTIF(G$20:G$34,$A$14)*$G$14+COUNTIF(G$20:G$34,$A$15)*$G$15)</x:f>
        <x:v>120</x:v>
      </x:c>
      <x:c r="H40" s="108" t="n">
        <x:f>IF(H$18="","",COUNTIF(H$20:H$34,$A$8)*$G$8+COUNTIF(H$20:H$34,$A$9)*$G$9+COUNTIF(H$20:H$34,$A$10)*$G$10+COUNTIF(H$20:H$34,$A$11)*$G$11+COUNTIF(H$20:H$34,$A$12)*$G$12+COUNTIF(H$20:H$34,$A$13)*$G$13+COUNTIF(H$20:H$34,$A$14)*$G$14+COUNTIF(H$20:H$34,$A$15)*$G$15)</x:f>
        <x:v>120</x:v>
      </x:c>
      <x:c r="I40" s="108" t="n">
        <x:f>IF(I$18="","",COUNTIF(I$20:I$34,$A$8)*$G$8+COUNTIF(I$20:I$34,$A$9)*$G$9+COUNTIF(I$20:I$34,$A$10)*$G$10+COUNTIF(I$20:I$34,$A$11)*$G$11+COUNTIF(I$20:I$34,$A$12)*$G$12+COUNTIF(I$20:I$34,$A$13)*$G$13+COUNTIF(I$20:I$34,$A$14)*$G$14+COUNTIF(I$20:I$34,$A$15)*$G$15)</x:f>
        <x:v>25.5</x:v>
      </x:c>
      <x:c r="J40" s="108" t="n">
        <x:f>IF(J$18="","",COUNTIF(J$20:J$34,$A$8)*$G$8+COUNTIF(J$20:J$34,$A$9)*$G$9+COUNTIF(J$20:J$34,$A$10)*$G$10+COUNTIF(J$20:J$34,$A$11)*$G$11+COUNTIF(J$20:J$34,$A$12)*$G$12+COUNTIF(J$20:J$34,$A$13)*$G$13+COUNTIF(J$20:J$34,$A$14)*$G$14+COUNTIF(J$20:J$34,$A$15)*$G$15)</x:f>
        <x:v>25.5</x:v>
      </x:c>
      <x:c r="K40" s="108" t="n">
        <x:f>IF(K$18="","",COUNTIF(K$20:K$34,$A$8)*$G$8+COUNTIF(K$20:K$34,$A$9)*$G$9+COUNTIF(K$20:K$34,$A$10)*$G$10+COUNTIF(K$20:K$34,$A$11)*$G$11+COUNTIF(K$20:K$34,$A$12)*$G$12+COUNTIF(K$20:K$34,$A$13)*$G$13+COUNTIF(K$20:K$34,$A$14)*$G$14+COUNTIF(K$20:K$34,$A$15)*$G$15)</x:f>
        <x:v>128.5</x:v>
      </x:c>
      <x:c r="L40" s="108" t="n">
        <x:f>IF(L$18="","",COUNTIF(L$20:L$34,$A$8)*$G$8+COUNTIF(L$20:L$34,$A$9)*$G$9+COUNTIF(L$20:L$34,$A$10)*$G$10+COUNTIF(L$20:L$34,$A$11)*$G$11+COUNTIF(L$20:L$34,$A$12)*$G$12+COUNTIF(L$20:L$34,$A$13)*$G$13+COUNTIF(L$20:L$34,$A$14)*$G$14+COUNTIF(L$20:L$34,$A$15)*$G$15)</x:f>
        <x:v>120</x:v>
      </x:c>
      <x:c r="M40" s="108" t="n">
        <x:f>IF(M$18="","",COUNTIF(M$20:M$34,$A$8)*$G$8+COUNTIF(M$20:M$34,$A$9)*$G$9+COUNTIF(M$20:M$34,$A$10)*$G$10+COUNTIF(M$20:M$34,$A$11)*$G$11+COUNTIF(M$20:M$34,$A$12)*$G$12+COUNTIF(M$20:M$34,$A$13)*$G$13+COUNTIF(M$20:M$34,$A$14)*$G$14+COUNTIF(M$20:M$34,$A$15)*$G$15)</x:f>
        <x:v>128.5</x:v>
      </x:c>
      <x:c r="N40" s="108" t="n">
        <x:f>IF(N$18="","",COUNTIF(N$20:N$34,$A$8)*$G$8+COUNTIF(N$20:N$34,$A$9)*$G$9+COUNTIF(N$20:N$34,$A$10)*$G$10+COUNTIF(N$20:N$34,$A$11)*$G$11+COUNTIF(N$20:N$34,$A$12)*$G$12+COUNTIF(N$20:N$34,$A$13)*$G$13+COUNTIF(N$20:N$34,$A$14)*$G$14+COUNTIF(N$20:N$34,$A$15)*$G$15)</x:f>
        <x:v>128.25</x:v>
      </x:c>
      <x:c r="O40" s="108" t="n">
        <x:f>IF(O$18="","",COUNTIF(O$20:O$34,$A$8)*$G$8+COUNTIF(O$20:O$34,$A$9)*$G$9+COUNTIF(O$20:O$34,$A$10)*$G$10+COUNTIF(O$20:O$34,$A$11)*$G$11+COUNTIF(O$20:O$34,$A$12)*$G$12+COUNTIF(O$20:O$34,$A$13)*$G$13+COUNTIF(O$20:O$34,$A$14)*$G$14+COUNTIF(O$20:O$34,$A$15)*$G$15)</x:f>
        <x:v>120</x:v>
      </x:c>
      <x:c r="P40" s="108" t="n">
        <x:f>IF(P$18="","",COUNTIF(P$20:P$34,$A$8)*$G$8+COUNTIF(P$20:P$34,$A$9)*$G$9+COUNTIF(P$20:P$34,$A$10)*$G$10+COUNTIF(P$20:P$34,$A$11)*$G$11+COUNTIF(P$20:P$34,$A$12)*$G$12+COUNTIF(P$20:P$34,$A$13)*$G$13+COUNTIF(P$20:P$34,$A$14)*$G$14+COUNTIF(P$20:P$34,$A$15)*$G$15)</x:f>
        <x:v>25.5</x:v>
      </x:c>
      <x:c r="Q40" s="108" t="n">
        <x:f>IF(Q$18="","",COUNTIF(Q$20:Q$34,$A$8)*$G$8+COUNTIF(Q$20:Q$34,$A$9)*$G$9+COUNTIF(Q$20:Q$34,$A$10)*$G$10+COUNTIF(Q$20:Q$34,$A$11)*$G$11+COUNTIF(Q$20:Q$34,$A$12)*$G$12+COUNTIF(Q$20:Q$34,$A$13)*$G$13+COUNTIF(Q$20:Q$34,$A$14)*$G$14+COUNTIF(Q$20:Q$34,$A$15)*$G$15)</x:f>
        <x:v>25.5</x:v>
      </x:c>
      <x:c r="R40" s="108" t="n">
        <x:f>IF(R$18="","",COUNTIF(R$20:R$34,$A$8)*$G$8+COUNTIF(R$20:R$34,$A$9)*$G$9+COUNTIF(R$20:R$34,$A$10)*$G$10+COUNTIF(R$20:R$34,$A$11)*$G$11+COUNTIF(R$20:R$34,$A$12)*$G$12+COUNTIF(R$20:R$34,$A$13)*$G$13+COUNTIF(R$20:R$34,$A$14)*$G$14+COUNTIF(R$20:R$34,$A$15)*$G$15)</x:f>
        <x:v>128.25</x:v>
      </x:c>
      <x:c r="S40" s="108" t="n">
        <x:f>IF(S$18="","",COUNTIF(S$20:S$34,$A$8)*$G$8+COUNTIF(S$20:S$34,$A$9)*$G$9+COUNTIF(S$20:S$34,$A$10)*$G$10+COUNTIF(S$20:S$34,$A$11)*$G$11+COUNTIF(S$20:S$34,$A$12)*$G$12+COUNTIF(S$20:S$34,$A$13)*$G$13+COUNTIF(S$20:S$34,$A$14)*$G$14+COUNTIF(S$20:S$34,$A$15)*$G$15)</x:f>
        <x:v>128.5</x:v>
      </x:c>
      <x:c r="T40" s="108" t="n">
        <x:f>IF(T$18="","",COUNTIF(T$20:T$34,$A$8)*$G$8+COUNTIF(T$20:T$34,$A$9)*$G$9+COUNTIF(T$20:T$34,$A$10)*$G$10+COUNTIF(T$20:T$34,$A$11)*$G$11+COUNTIF(T$20:T$34,$A$12)*$G$12+COUNTIF(T$20:T$34,$A$13)*$G$13+COUNTIF(T$20:T$34,$A$14)*$G$14+COUNTIF(T$20:T$34,$A$15)*$G$15)</x:f>
        <x:v>128.5</x:v>
      </x:c>
      <x:c r="U40" s="108" t="n">
        <x:f>IF(U$18="","",COUNTIF(U$20:U$34,$A$8)*$G$8+COUNTIF(U$20:U$34,$A$9)*$G$9+COUNTIF(U$20:U$34,$A$10)*$G$10+COUNTIF(U$20:U$34,$A$11)*$G$11+COUNTIF(U$20:U$34,$A$12)*$G$12+COUNTIF(U$20:U$34,$A$13)*$G$13+COUNTIF(U$20:U$34,$A$14)*$G$14+COUNTIF(U$20:U$34,$A$15)*$G$15)</x:f>
        <x:v>128.5</x:v>
      </x:c>
      <x:c r="V40" s="108" t="n">
        <x:f>IF(V$18="","",COUNTIF(V$20:V$34,$A$8)*$G$8+COUNTIF(V$20:V$34,$A$9)*$G$9+COUNTIF(V$20:V$34,$A$10)*$G$10+COUNTIF(V$20:V$34,$A$11)*$G$11+COUNTIF(V$20:V$34,$A$12)*$G$12+COUNTIF(V$20:V$34,$A$13)*$G$13+COUNTIF(V$20:V$34,$A$14)*$G$14+COUNTIF(V$20:V$34,$A$15)*$G$15)</x:f>
        <x:v>111.25</x:v>
      </x:c>
      <x:c r="W40" s="108" t="n">
        <x:f>IF(W$18="","",COUNTIF(W$20:W$34,$A$8)*$G$8+COUNTIF(W$20:W$34,$A$9)*$G$9+COUNTIF(W$20:W$34,$A$10)*$G$10+COUNTIF(W$20:W$34,$A$11)*$G$11+COUNTIF(W$20:W$34,$A$12)*$G$12+COUNTIF(W$20:W$34,$A$13)*$G$13+COUNTIF(W$20:W$34,$A$14)*$G$14+COUNTIF(W$20:W$34,$A$15)*$G$15)</x:f>
        <x:v>25.5</x:v>
      </x:c>
      <x:c r="X40" s="108" t="n">
        <x:f>IF(X$18="","",COUNTIF(X$20:X$34,$A$8)*$G$8+COUNTIF(X$20:X$34,$A$9)*$G$9+COUNTIF(X$20:X$34,$A$10)*$G$10+COUNTIF(X$20:X$34,$A$11)*$G$11+COUNTIF(X$20:X$34,$A$12)*$G$12+COUNTIF(X$20:X$34,$A$13)*$G$13+COUNTIF(X$20:X$34,$A$14)*$G$14+COUNTIF(X$20:X$34,$A$15)*$G$15)</x:f>
        <x:v>25.5</x:v>
      </x:c>
      <x:c r="Y40" s="108" t="n">
        <x:f>IF(Y$18="","",COUNTIF(Y$20:Y$34,$A$8)*$G$8+COUNTIF(Y$20:Y$34,$A$9)*$G$9+COUNTIF(Y$20:Y$34,$A$10)*$G$10+COUNTIF(Y$20:Y$34,$A$11)*$G$11+COUNTIF(Y$20:Y$34,$A$12)*$G$12+COUNTIF(Y$20:Y$34,$A$13)*$G$13+COUNTIF(Y$20:Y$34,$A$14)*$G$14+COUNTIF(Y$20:Y$34,$A$15)*$G$15)</x:f>
        <x:v>128.5</x:v>
      </x:c>
      <x:c r="Z40" s="108" t="n">
        <x:f>IF(Z$18="","",COUNTIF(Z$20:Z$34,$A$8)*$G$8+COUNTIF(Z$20:Z$34,$A$9)*$G$9+COUNTIF(Z$20:Z$34,$A$10)*$G$10+COUNTIF(Z$20:Z$34,$A$11)*$G$11+COUNTIF(Z$20:Z$34,$A$12)*$G$12+COUNTIF(Z$20:Z$34,$A$13)*$G$13+COUNTIF(Z$20:Z$34,$A$14)*$G$14+COUNTIF(Z$20:Z$34,$A$15)*$G$15)</x:f>
        <x:v>128.25</x:v>
      </x:c>
      <x:c r="AA40" s="108" t="n">
        <x:f>IF(AA$18="","",COUNTIF(AA$20:AA$34,$A$8)*$G$8+COUNTIF(AA$20:AA$34,$A$9)*$G$9+COUNTIF(AA$20:AA$34,$A$10)*$G$10+COUNTIF(AA$20:AA$34,$A$11)*$G$11+COUNTIF(AA$20:AA$34,$A$12)*$G$12+COUNTIF(AA$20:AA$34,$A$13)*$G$13+COUNTIF(AA$20:AA$34,$A$14)*$G$14+COUNTIF(AA$20:AA$34,$A$15)*$G$15)</x:f>
        <x:v>120</x:v>
      </x:c>
      <x:c r="AB40" s="108" t="n">
        <x:f>IF(AB$18="","",COUNTIF(AB$20:AB$34,$A$8)*$G$8+COUNTIF(AB$20:AB$34,$A$9)*$G$9+COUNTIF(AB$20:AB$34,$A$10)*$G$10+COUNTIF(AB$20:AB$34,$A$11)*$G$11+COUNTIF(AB$20:AB$34,$A$12)*$G$12+COUNTIF(AB$20:AB$34,$A$13)*$G$13+COUNTIF(AB$20:AB$34,$A$14)*$G$14+COUNTIF(AB$20:AB$34,$A$15)*$G$15)</x:f>
        <x:v>128.5</x:v>
      </x:c>
      <x:c r="AC40" s="108" t="n">
        <x:f>IF(AC$18="","",COUNTIF(AC$20:AC$34,$A$8)*$G$8+COUNTIF(AC$20:AC$34,$A$9)*$G$9+COUNTIF(AC$20:AC$34,$A$10)*$G$10+COUNTIF(AC$20:AC$34,$A$11)*$G$11+COUNTIF(AC$20:AC$34,$A$12)*$G$12+COUNTIF(AC$20:AC$34,$A$13)*$G$13+COUNTIF(AC$20:AC$34,$A$14)*$G$14+COUNTIF(AC$20:AC$34,$A$15)*$G$15)</x:f>
        <x:v>111.5</x:v>
      </x:c>
      <x:c r="AD40" s="108" t="n">
        <x:f>IF(AD$18="","",COUNTIF(AD$20:AD$34,$A$8)*$G$8+COUNTIF(AD$20:AD$34,$A$9)*$G$9+COUNTIF(AD$20:AD$34,$A$10)*$G$10+COUNTIF(AD$20:AD$34,$A$11)*$G$11+COUNTIF(AD$20:AD$34,$A$12)*$G$12+COUNTIF(AD$20:AD$34,$A$13)*$G$13+COUNTIF(AD$20:AD$34,$A$14)*$G$14+COUNTIF(AD$20:AD$34,$A$15)*$G$15)</x:f>
        <x:v>25.5</x:v>
      </x:c>
      <x:c r="AE40" s="108" t="str">
        <x:f>IF(AE$18="","",COUNTIF(AE$20:AE$34,$A$8)*$G$8+COUNTIF(AE$20:AE$34,$A$9)*$G$9+COUNTIF(AE$20:AE$34,$A$10)*$G$10+COUNTIF(AE$20:AE$34,$A$11)*$G$11+COUNTIF(AE$20:AE$34,$A$12)*$G$12+COUNTIF(AE$20:AE$34,$A$13)*$G$13+COUNTIF(AE$20:AE$34,$A$14)*$G$14+COUNTIF(AE$20:AE$34,$A$15)*$G$15)</x:f>
      </x:c>
      <x:c r="AF40" s="108" t="str">
        <x:f>IF(AF$18="","",COUNTIF(AF$20:AF$34,$A$8)*$G$8+COUNTIF(AF$20:AF$34,$A$9)*$G$9+COUNTIF(AF$20:AF$34,$A$10)*$G$10+COUNTIF(AF$20:AF$34,$A$11)*$G$11+COUNTIF(AF$20:AF$34,$A$12)*$G$12+COUNTIF(AF$20:AF$34,$A$13)*$G$13+COUNTIF(AF$20:AF$34,$A$14)*$G$14+COUNTIF(AF$20:AF$34,$A$15)*$G$15)</x:f>
      </x:c>
      <x:c r="AG40" s="108" t="str">
        <x:f>IF(AG$18="","",COUNTIF(AG$20:AG$34,$A$8)*$G$8+COUNTIF(AG$20:AG$34,$A$9)*$G$9+COUNTIF(AG$20:AG$34,$A$10)*$G$10+COUNTIF(AG$20:AG$34,$A$11)*$G$11+COUNTIF(AG$20:AG$34,$A$12)*$G$12+COUNTIF(AG$20:AG$34,$A$13)*$G$13+COUNTIF(AG$20:AG$34,$A$14)*$G$14+COUNTIF(AG$20:AG$34,$A$15)*$G$15)</x:f>
      </x:c>
      <x:c r="AH40" s="89"/>
      <x:c r="AI40" s="89"/>
      <x:c r="AJ40" s="89"/>
      <x:c r="AK40" s="89"/>
      <x:c r="AL40" s="89"/>
      <x:c r="AM40" s="89"/>
    </x:row>
  </x:sheetData>
  <x:mergeCells>
    <x:mergeCell ref="A1:F1"/>
    <x:mergeCell ref="A6:H6"/>
    <x:mergeCell ref="C17:AG17"/>
    <x:mergeCell ref="AH17:AM17"/>
    <x:mergeCell ref="A18:A19"/>
    <x:mergeCell ref="B18:B19"/>
    <x:mergeCell ref="A37:B37"/>
    <x:mergeCell ref="B3:C3"/>
    <x:mergeCell ref="D3:E3"/>
    <x:mergeCell ref="F3:G3"/>
    <x:mergeCell ref="I3:J3"/>
    <x:mergeCell ref="L3:N3"/>
    <x:mergeCell ref="B4:N4"/>
  </x:mergeCells>
  <x:conditionalFormatting sqref="C20:AG34">
    <x:cfRule type="expression" dxfId="13" priority="1">
      <x:formula>C20="1A"</x:formula>
    </x:cfRule>
    <x:cfRule type="expression" dxfId="14" priority="2">
      <x:formula>C20="1B"</x:formula>
    </x:cfRule>
    <x:cfRule type="expression" dxfId="15" priority="3">
      <x:formula>C20="2A"</x:formula>
    </x:cfRule>
    <x:cfRule type="expression" dxfId="16" priority="4">
      <x:formula>C20="2B"</x:formula>
    </x:cfRule>
    <x:cfRule type="expression" dxfId="17" priority="5">
      <x:formula>C20="FR"</x:formula>
    </x:cfRule>
    <x:cfRule type="expression" dxfId="18" priority="6">
      <x:formula>C20="F"</x:formula>
    </x:cfRule>
    <x:cfRule type="expression" dxfId="19" priority="7">
      <x:formula>C20="K"</x:formula>
    </x:cfRule>
    <x:cfRule type="expression" dxfId="20" priority="8">
      <x:formula>C20="U"</x:formula>
    </x:cfRule>
  </x:conditionalFormatting>
  <x:conditionalFormatting sqref="C18:AG40">
    <x:cfRule type="expression" dxfId="21" priority="9">
      <x:formula>C$18=""</x:formula>
    </x:cfRule>
  </x:conditionalFormatting>
  <x:conditionalFormatting sqref="C18:AG19">
    <x:cfRule type="expression" dxfId="22" priority="10">
      <x:formula>AND(C$18&lt;&gt;"",WEEKDAY(C$18,2)=6)</x:formula>
    </x:cfRule>
    <x:cfRule type="expression" dxfId="23" priority="11">
      <x:formula>AND(C$18&lt;&gt;"",WEEKDAY(C$18,2)=7)</x:formula>
    </x:cfRule>
    <x:cfRule type="expression" dxfId="160" priority="14">
      <x:formula>AND(C$18&lt;&gt;"",WEEKDAY(DATE($I$3,2,COLUMN()-2),2)=6)</x:formula>
    </x:cfRule>
    <x:cfRule type="expression" dxfId="161" priority="15">
      <x:formula>AND(C$18&lt;&gt;"",WEEKDAY(DATE($I$3,2,COLUMN()-2),2)=7)</x:formula>
    </x:cfRule>
  </x:conditionalFormatting>
  <x:conditionalFormatting sqref="C38:AG40">
    <x:cfRule type="expression" dxfId="24" priority="12">
      <x:formula>AND(C$18&lt;&gt;"",WEEKDAY(C$18,2)=6)</x:formula>
    </x:cfRule>
    <x:cfRule type="expression" dxfId="25" priority="13">
      <x:formula>AND(C$18&lt;&gt;"",WEEKDAY(C$18,2)=7)</x:formula>
    </x:cfRule>
    <x:cfRule type="expression" dxfId="162" priority="16">
      <x:formula>AND(C$18&lt;&gt;"",WEEKDAY(DATE($I$3,2,COLUMN()-2),2)=6)</x:formula>
    </x:cfRule>
    <x:cfRule type="expression" dxfId="163" priority="17">
      <x:formula>AND(C$18&lt;&gt;"",WEEKDAY(DATE($I$3,2,COLUMN()-2),2)=7)</x:formula>
    </x:cfRule>
  </x:conditionalFormatting>
  <x:dataValidations count="2">
    <x:dataValidation type="list" sqref="C20:AG34">
      <x:formula1>'Februar'!$A$8:$A$15</x:formula1>
    </x:dataValidation>
    <x:dataValidation type="list" sqref="I3">
      <x:formula1>"2025,2026,2027,2028,2029,2030"</x:formula1>
    </x:dataValidation>
  </x:dataValidation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20" hidden="0" customWidth="1"/>
    <x:col min="3" max="3" width="6.199999809265137" hidden="0" customWidth="1"/>
    <x:col min="4" max="4" width="6.199999809265137" hidden="0" customWidth="1"/>
    <x:col min="5" max="5" width="6.199999809265137" hidden="0" customWidth="1"/>
    <x:col min="6" max="6" width="6.199999809265137" hidden="0" customWidth="1"/>
    <x:col min="7" max="7" width="6.199999809265137" hidden="0" customWidth="1"/>
    <x:col min="8" max="8" width="6.199999809265137" hidden="0" customWidth="1"/>
    <x:col min="9" max="9" width="6.199999809265137" hidden="0" customWidth="1"/>
    <x:col min="10" max="10" width="6.199999809265137" hidden="0" customWidth="1"/>
    <x:col min="11" max="11" width="6.199999809265137" hidden="0" customWidth="1"/>
    <x:col min="12" max="12" width="6.199999809265137" hidden="0" customWidth="1"/>
    <x:col min="13" max="13" width="6.199999809265137" hidden="0" customWidth="1"/>
    <x:col min="14" max="14" width="6.199999809265137" hidden="0" customWidth="1"/>
    <x:col min="15" max="15" width="6.199999809265137" hidden="0" customWidth="1"/>
    <x:col min="16" max="16" width="6.199999809265137" hidden="0" customWidth="1"/>
    <x:col min="17" max="17" width="6.199999809265137" hidden="0" customWidth="1"/>
    <x:col min="18" max="18" width="6.199999809265137" hidden="0" customWidth="1"/>
    <x:col min="19" max="19" width="6.199999809265137" hidden="0" customWidth="1"/>
    <x:col min="20" max="20" width="6.199999809265137" hidden="0" customWidth="1"/>
    <x:col min="21" max="21" width="6.199999809265137" hidden="0" customWidth="1"/>
    <x:col min="22" max="22" width="6.199999809265137" hidden="0" customWidth="1"/>
    <x:col min="23" max="23" width="6.199999809265137" hidden="0" customWidth="1"/>
    <x:col min="24" max="24" width="6.199999809265137" hidden="0" customWidth="1"/>
    <x:col min="25" max="25" width="6.199999809265137" hidden="0" customWidth="1"/>
    <x:col min="26" max="26" width="6.199999809265137" hidden="0" customWidth="1"/>
    <x:col min="27" max="27" width="6.199999809265137" hidden="0" customWidth="1"/>
    <x:col min="28" max="28" width="6.199999809265137" hidden="0" customWidth="1"/>
    <x:col min="29" max="29" width="6.199999809265137" hidden="0" customWidth="1"/>
    <x:col min="30" max="30" width="6.199999809265137" hidden="0" customWidth="1"/>
    <x:col min="31" max="31" width="6.199999809265137" hidden="0" customWidth="1"/>
    <x:col min="32" max="32" width="6.199999809265137" hidden="0" customWidth="1"/>
    <x:col min="33" max="33" width="6.199999809265137" hidden="0" customWidth="1"/>
    <x:col min="34" max="34" width="12" hidden="0" customWidth="1"/>
    <x:col min="35" max="35" width="12" hidden="0" customWidth="1"/>
    <x:col min="36" max="36" width="12" hidden="0" customWidth="1"/>
    <x:col min="37" max="37" width="12" hidden="0" customWidth="1"/>
    <x:col min="38" max="38" width="12" hidden="0" customWidth="1"/>
    <x:col min="39" max="39" width="12" hidden="0" customWidth="1"/>
  </x:cols>
  <x:sheetData>
    <x:row r="1" ht="32" customHeight="1">
      <x:c r="A1" s="88" t="str">
        <x:v>Arbeitsplan / Dienstplan</x:v>
      </x:c>
      <x:c r="B1" s="88"/>
      <x:c r="C1" s="88"/>
      <x:c r="D1" s="88"/>
      <x:c r="E1" s="88"/>
      <x:c r="F1" s="88"/>
      <x:c r="G1" s="89"/>
      <x:c r="H1" s="89"/>
      <x:c r="I1" s="89"/>
      <x:c r="J1" s="89"/>
      <x:c r="K1" s="89"/>
      <x:c r="L1" s="89"/>
      <x:c r="M1" s="89"/>
      <x:c r="N1" s="89"/>
      <x:c r="O1" s="89"/>
      <x:c r="P1" s="89"/>
      <x:c r="Q1" s="89"/>
      <x:c r="R1" s="89"/>
      <x:c r="S1" s="89"/>
      <x:c r="T1" s="89"/>
      <x:c r="U1" s="89"/>
      <x:c r="V1" s="89"/>
      <x:c r="W1" s="89"/>
      <x:c r="X1" s="89"/>
      <x:c r="Y1" s="89"/>
      <x:c r="Z1" s="89"/>
      <x:c r="AA1" s="89"/>
      <x:c r="AB1" s="89"/>
      <x:c r="AC1" s="89"/>
      <x:c r="AD1" s="89"/>
      <x:c r="AE1" s="89"/>
      <x:c r="AF1" s="89"/>
      <x:c r="AG1" s="89"/>
      <x:c r="AH1" s="89"/>
      <x:c r="AI1" s="89"/>
      <x:c r="AJ1" s="89"/>
      <x:c r="AK1" s="89"/>
      <x:c r="AL1" s="89"/>
      <x:c r="AM1" s="89"/>
    </x:row>
    <x:row r="2">
      <x:c r="A2" s="89"/>
      <x:c r="B2" s="89"/>
      <x:c r="C2" s="89"/>
      <x:c r="D2" s="89"/>
      <x:c r="E2" s="89"/>
      <x:c r="F2" s="89"/>
      <x:c r="G2" s="89"/>
      <x:c r="H2" s="89"/>
      <x:c r="I2" s="89"/>
      <x:c r="J2" s="89"/>
      <x:c r="K2" s="89"/>
      <x:c r="L2" s="89"/>
      <x:c r="M2" s="89"/>
      <x:c r="N2" s="89"/>
      <x:c r="O2" s="89"/>
      <x:c r="P2" s="89"/>
      <x:c r="Q2" s="89"/>
      <x:c r="R2" s="89"/>
      <x:c r="S2" s="89"/>
      <x:c r="T2" s="89"/>
      <x:c r="U2" s="89"/>
      <x:c r="V2" s="89"/>
      <x:c r="W2" s="89"/>
      <x:c r="X2" s="89"/>
      <x:c r="Y2" s="89"/>
      <x:c r="Z2" s="89"/>
      <x:c r="AA2" s="89"/>
      <x:c r="AB2" s="89"/>
      <x:c r="AC2" s="89"/>
      <x:c r="AD2" s="89"/>
      <x:c r="AE2" s="89"/>
      <x:c r="AF2" s="89"/>
      <x:c r="AG2" s="89"/>
      <x:c r="AH2" s="89"/>
      <x:c r="AI2" s="89"/>
      <x:c r="AJ2" s="89"/>
      <x:c r="AK2" s="89"/>
      <x:c r="AL2" s="89"/>
      <x:c r="AM2" s="89"/>
    </x:row>
    <x:row r="3">
      <x:c r="A3" s="90" t="str">
        <x:v>Abteilung:</x:v>
      </x:c>
      <x:c r="B3" s="91" t="str">
        <x:v>Beispiel-Abteilung</x:v>
      </x:c>
      <x:c r="C3" s="91" t="str"/>
      <x:c r="D3" s="90" t="str">
        <x:v>Dienstplaner:</x:v>
      </x:c>
      <x:c r="E3" s="91" t="str"/>
      <x:c r="F3" s="91" t="str">
        <x:v>Max Müller</x:v>
      </x:c>
      <x:c r="G3" s="164" t="str"/>
      <x:c r="H3" s="90" t="str">
        <x:v>Jahr:</x:v>
      </x:c>
      <x:c r="I3" s="91" t="n">
        <x:v>2026</x:v>
      </x:c>
      <x:c r="J3" s="164" t="str"/>
      <x:c r="K3" s="90" t="str">
        <x:v>Monat:</x:v>
      </x:c>
      <x:c r="L3" s="91" t="str">
        <x:v>März</x:v>
      </x:c>
      <x:c r="M3" s="91" t="str"/>
      <x:c r="N3" s="91" t="str"/>
      <x:c r="O3" s="89"/>
      <x:c r="P3" s="89"/>
      <x:c r="Q3" s="89"/>
      <x:c r="R3" s="89"/>
      <x:c r="S3" s="89"/>
      <x:c r="T3" s="89"/>
      <x:c r="U3" s="89"/>
      <x:c r="V3" s="89"/>
      <x:c r="W3" s="89"/>
      <x:c r="X3" s="89"/>
      <x:c r="Y3" s="89"/>
      <x:c r="Z3" s="89"/>
      <x:c r="AA3" s="89"/>
      <x:c r="AB3" s="89"/>
      <x:c r="AC3" s="89"/>
      <x:c r="AD3" s="89"/>
      <x:c r="AE3" s="89"/>
      <x:c r="AF3" s="89"/>
      <x:c r="AG3" s="89"/>
      <x:c r="AH3" s="89"/>
      <x:c r="AI3" s="89"/>
      <x:c r="AJ3" s="89"/>
      <x:c r="AK3" s="89"/>
      <x:c r="AL3" s="89"/>
      <x:c r="AM3" s="89"/>
    </x:row>
    <x:row r="4">
      <x:c r="A4" s="90" t="str">
        <x:v>Hinweis:</x:v>
      </x:c>
      <x:c r="B4" s="92" t="str">
        <x:v>Schichtcodes und Zeiten sind frei anpassbar. Die Arbeitsmappe ist nicht geschützt.</x:v>
      </x:c>
      <x:c r="C4" s="92" t="str"/>
      <x:c r="D4" s="92" t="str"/>
      <x:c r="E4" s="92" t="str"/>
      <x:c r="F4" s="92" t="str"/>
      <x:c r="G4" s="92" t="str"/>
      <x:c r="H4" s="92" t="str"/>
      <x:c r="I4" s="92" t="str"/>
      <x:c r="J4" s="92" t="str"/>
      <x:c r="K4" s="92" t="str"/>
      <x:c r="L4" s="92" t="str"/>
      <x:c r="M4" s="92" t="str"/>
      <x:c r="N4" s="92" t="str"/>
      <x:c r="O4" s="89"/>
      <x:c r="P4" s="89"/>
      <x:c r="Q4" s="89"/>
      <x:c r="R4" s="89"/>
      <x:c r="S4" s="89"/>
      <x:c r="T4" s="89"/>
      <x:c r="U4" s="89"/>
      <x:c r="V4" s="89"/>
      <x:c r="W4" s="89"/>
      <x:c r="X4" s="89"/>
      <x:c r="Y4" s="89"/>
      <x:c r="Z4" s="89"/>
      <x:c r="AA4" s="89"/>
      <x:c r="AB4" s="89"/>
      <x:c r="AC4" s="89"/>
      <x:c r="AD4" s="89"/>
      <x:c r="AE4" s="89"/>
      <x:c r="AF4" s="89"/>
      <x:c r="AG4" s="89"/>
      <x:c r="AH4" s="89"/>
      <x:c r="AI4" s="89"/>
      <x:c r="AJ4" s="89"/>
      <x:c r="AK4" s="89"/>
      <x:c r="AL4" s="89"/>
      <x:c r="AM4" s="89"/>
    </x:row>
    <x:row r="5">
      <x:c r="A5" s="89"/>
      <x:c r="B5" s="89"/>
      <x:c r="C5" s="89"/>
      <x:c r="D5" s="89"/>
      <x:c r="E5" s="89"/>
      <x:c r="F5" s="89"/>
      <x:c r="G5" s="89"/>
      <x:c r="H5" s="89"/>
      <x:c r="I5" s="89"/>
      <x:c r="J5" s="89"/>
      <x:c r="K5" s="89"/>
      <x:c r="L5" s="89"/>
      <x:c r="M5" s="89"/>
      <x:c r="N5" s="89"/>
      <x:c r="O5" s="89"/>
      <x:c r="P5" s="89"/>
      <x:c r="Q5" s="89"/>
      <x:c r="R5" s="89"/>
      <x:c r="S5" s="89"/>
      <x:c r="T5" s="89"/>
      <x:c r="U5" s="89"/>
      <x:c r="V5" s="89"/>
      <x:c r="W5" s="89"/>
      <x:c r="X5" s="89"/>
      <x:c r="Y5" s="89"/>
      <x:c r="Z5" s="89"/>
      <x:c r="AA5" s="89"/>
      <x:c r="AB5" s="89"/>
      <x:c r="AC5" s="89"/>
      <x:c r="AD5" s="89"/>
      <x:c r="AE5" s="89"/>
      <x:c r="AF5" s="89"/>
      <x:c r="AG5" s="89"/>
      <x:c r="AH5" s="89"/>
      <x:c r="AI5" s="89"/>
      <x:c r="AJ5" s="89"/>
      <x:c r="AK5" s="89"/>
      <x:c r="AL5" s="89"/>
      <x:c r="AM5" s="89"/>
    </x:row>
    <x:row r="6" ht="24" customHeight="1">
      <x:c r="A6" s="93" t="str">
        <x:v>Schichtcodes und Legende</x:v>
      </x:c>
      <x:c r="B6" s="93"/>
      <x:c r="C6" s="93"/>
      <x:c r="D6" s="93"/>
      <x:c r="E6" s="93"/>
      <x:c r="F6" s="93"/>
      <x:c r="G6" s="93"/>
      <x:c r="H6" s="93"/>
      <x:c r="I6" s="89"/>
      <x:c r="J6" s="89"/>
      <x:c r="K6" s="89"/>
      <x:c r="L6" s="89"/>
      <x:c r="M6" s="89"/>
      <x:c r="N6" s="89"/>
      <x:c r="O6" s="89"/>
      <x:c r="P6" s="89"/>
      <x:c r="Q6" s="89"/>
      <x:c r="R6" s="89"/>
      <x:c r="S6" s="89"/>
      <x:c r="T6" s="89"/>
      <x:c r="U6" s="89"/>
      <x:c r="V6" s="89"/>
      <x:c r="W6" s="89"/>
      <x:c r="X6" s="89"/>
      <x:c r="Y6" s="89"/>
      <x:c r="Z6" s="89"/>
      <x:c r="AA6" s="89"/>
      <x:c r="AB6" s="89"/>
      <x:c r="AC6" s="89"/>
      <x:c r="AD6" s="89"/>
      <x:c r="AE6" s="89"/>
      <x:c r="AF6" s="89"/>
      <x:c r="AG6" s="89"/>
      <x:c r="AH6" s="89"/>
      <x:c r="AI6" s="89"/>
      <x:c r="AJ6" s="89"/>
      <x:c r="AK6" s="89"/>
      <x:c r="AL6" s="89"/>
      <x:c r="AM6" s="89"/>
    </x:row>
    <x:row r="7" ht="24" customHeight="1">
      <x:c r="A7" s="94" t="str">
        <x:v>Code</x:v>
      </x:c>
      <x:c r="B7" s="94" t="str">
        <x:v>Bezeichnung</x:v>
      </x:c>
      <x:c r="C7" s="94" t="str">
        <x:v>Start 1</x:v>
      </x:c>
      <x:c r="D7" s="94" t="str">
        <x:v>Ende 1</x:v>
      </x:c>
      <x:c r="E7" s="94" t="str">
        <x:v>Start 2</x:v>
      </x:c>
      <x:c r="F7" s="94" t="str">
        <x:v>Ende 2</x:v>
      </x:c>
      <x:c r="G7" s="94" t="str">
        <x:v>Arbeitszeit</x:v>
      </x:c>
      <x:c r="H7" s="94" t="str">
        <x:v>Farbe</x:v>
      </x:c>
      <x:c r="I7" s="89"/>
      <x:c r="J7" s="89"/>
      <x:c r="K7" s="89"/>
      <x:c r="L7" s="89"/>
      <x:c r="M7" s="89"/>
      <x:c r="N7" s="89"/>
      <x:c r="O7" s="89"/>
      <x:c r="P7" s="89"/>
      <x:c r="Q7" s="89"/>
      <x:c r="R7" s="89"/>
      <x:c r="S7" s="89"/>
      <x:c r="T7" s="89"/>
      <x:c r="U7" s="89"/>
      <x:c r="V7" s="89"/>
      <x:c r="W7" s="89"/>
      <x:c r="X7" s="89"/>
      <x:c r="Y7" s="89"/>
      <x:c r="Z7" s="89"/>
      <x:c r="AA7" s="89"/>
      <x:c r="AB7" s="89"/>
      <x:c r="AC7" s="89"/>
      <x:c r="AD7" s="89"/>
      <x:c r="AE7" s="89"/>
      <x:c r="AF7" s="89"/>
      <x:c r="AG7" s="89"/>
      <x:c r="AH7" s="89"/>
      <x:c r="AI7" s="89"/>
      <x:c r="AJ7" s="89"/>
      <x:c r="AK7" s="89"/>
      <x:c r="AL7" s="89"/>
      <x:c r="AM7" s="89"/>
    </x:row>
    <x:row r="8">
      <x:c r="A8" s="91" t="str">
        <x:v>1A</x:v>
      </x:c>
      <x:c r="B8" s="91" t="str">
        <x:v>Frühdienst</x:v>
      </x:c>
      <x:c r="C8" s="91" t="str">
        <x:v>08:00</x:v>
      </x:c>
      <x:c r="D8" s="91" t="str">
        <x:v>16:30</x:v>
      </x:c>
      <x:c r="E8" s="91" t="str"/>
      <x:c r="F8" s="91" t="str"/>
      <x:c r="G8" s="168" t="n">
        <x:v>8.5</x:v>
      </x:c>
      <x:c r="H8" s="96" t="str">
        <x:v>1A</x:v>
      </x:c>
      <x:c r="I8" s="89"/>
      <x:c r="J8" s="89"/>
      <x:c r="K8" s="89"/>
      <x:c r="L8" s="89"/>
      <x:c r="M8" s="89"/>
      <x:c r="N8" s="89"/>
      <x:c r="O8" s="89"/>
      <x:c r="P8" s="89"/>
      <x:c r="Q8" s="89"/>
      <x:c r="R8" s="89"/>
      <x:c r="S8" s="89"/>
      <x:c r="T8" s="89"/>
      <x:c r="U8" s="89"/>
      <x:c r="V8" s="89"/>
      <x:c r="W8" s="89"/>
      <x:c r="X8" s="89"/>
      <x:c r="Y8" s="89"/>
      <x:c r="Z8" s="89"/>
      <x:c r="AA8" s="89"/>
      <x:c r="AB8" s="89"/>
      <x:c r="AC8" s="89"/>
      <x:c r="AD8" s="89"/>
      <x:c r="AE8" s="89"/>
      <x:c r="AF8" s="89"/>
      <x:c r="AG8" s="89"/>
      <x:c r="AH8" s="89"/>
      <x:c r="AI8" s="89"/>
      <x:c r="AJ8" s="89"/>
      <x:c r="AK8" s="89"/>
      <x:c r="AL8" s="89"/>
      <x:c r="AM8" s="89"/>
    </x:row>
    <x:row r="9">
      <x:c r="A9" s="91" t="str">
        <x:v>1B</x:v>
      </x:c>
      <x:c r="B9" s="91" t="str">
        <x:v>Spätdienst</x:v>
      </x:c>
      <x:c r="C9" s="91" t="str">
        <x:v>10:45</x:v>
      </x:c>
      <x:c r="D9" s="91" t="str">
        <x:v>19:15</x:v>
      </x:c>
      <x:c r="E9" s="91" t="str"/>
      <x:c r="F9" s="91" t="str"/>
      <x:c r="G9" s="168" t="n">
        <x:v>8.5</x:v>
      </x:c>
      <x:c r="H9" s="97" t="str">
        <x:v>1B</x:v>
      </x:c>
      <x:c r="I9" s="89"/>
      <x:c r="J9" s="89"/>
      <x:c r="K9" s="89"/>
      <x:c r="L9" s="89"/>
      <x:c r="M9" s="89"/>
      <x:c r="N9" s="89"/>
      <x:c r="O9" s="89"/>
      <x:c r="P9" s="89"/>
      <x:c r="Q9" s="89"/>
      <x:c r="R9" s="89"/>
      <x:c r="S9" s="89"/>
      <x:c r="T9" s="89"/>
      <x:c r="U9" s="89"/>
      <x:c r="V9" s="89"/>
      <x:c r="W9" s="89"/>
      <x:c r="X9" s="89"/>
      <x:c r="Y9" s="89"/>
      <x:c r="Z9" s="89"/>
      <x:c r="AA9" s="89"/>
      <x:c r="AB9" s="89"/>
      <x:c r="AC9" s="89"/>
      <x:c r="AD9" s="89"/>
      <x:c r="AE9" s="89"/>
      <x:c r="AF9" s="89"/>
      <x:c r="AG9" s="89"/>
      <x:c r="AH9" s="89"/>
      <x:c r="AI9" s="89"/>
      <x:c r="AJ9" s="89"/>
      <x:c r="AK9" s="89"/>
      <x:c r="AL9" s="89"/>
      <x:c r="AM9" s="89"/>
    </x:row>
    <x:row r="10">
      <x:c r="A10" s="91" t="str">
        <x:v>2A</x:v>
      </x:c>
      <x:c r="B10" s="91" t="str">
        <x:v>Geteilter Dienst</x:v>
      </x:c>
      <x:c r="C10" s="91" t="str">
        <x:v>08:00</x:v>
      </x:c>
      <x:c r="D10" s="91" t="str">
        <x:v>12:00</x:v>
      </x:c>
      <x:c r="E10" s="91" t="str">
        <x:v>13:15</x:v>
      </x:c>
      <x:c r="F10" s="91" t="str">
        <x:v>18:00</x:v>
      </x:c>
      <x:c r="G10" s="168" t="n">
        <x:v>8.75</x:v>
      </x:c>
      <x:c r="H10" s="98" t="str">
        <x:v>2A</x:v>
      </x:c>
      <x:c r="I10" s="89"/>
      <x:c r="J10" s="89"/>
      <x:c r="K10" s="89"/>
      <x:c r="L10" s="89"/>
      <x:c r="M10" s="89"/>
      <x:c r="N10" s="89"/>
      <x:c r="O10" s="89"/>
      <x:c r="P10" s="89"/>
      <x:c r="Q10" s="89"/>
      <x:c r="R10" s="89"/>
      <x:c r="S10" s="89"/>
      <x:c r="T10" s="89"/>
      <x:c r="U10" s="89"/>
      <x:c r="V10" s="89"/>
      <x:c r="W10" s="89"/>
      <x:c r="X10" s="89"/>
      <x:c r="Y10" s="89"/>
      <x:c r="Z10" s="89"/>
      <x:c r="AA10" s="89"/>
      <x:c r="AB10" s="89"/>
      <x:c r="AC10" s="89"/>
      <x:c r="AD10" s="89"/>
      <x:c r="AE10" s="89"/>
      <x:c r="AF10" s="89"/>
      <x:c r="AG10" s="89"/>
      <x:c r="AH10" s="89"/>
      <x:c r="AI10" s="89"/>
      <x:c r="AJ10" s="89"/>
      <x:c r="AK10" s="89"/>
      <x:c r="AL10" s="89"/>
      <x:c r="AM10" s="89"/>
    </x:row>
    <x:row r="11">
      <x:c r="A11" s="91" t="str">
        <x:v>2B</x:v>
      </x:c>
      <x:c r="B11" s="91" t="str">
        <x:v>Abenddienst</x:v>
      </x:c>
      <x:c r="C11" s="91" t="str">
        <x:v>13:00</x:v>
      </x:c>
      <x:c r="D11" s="91" t="str">
        <x:v>21:30</x:v>
      </x:c>
      <x:c r="E11" s="91" t="str"/>
      <x:c r="F11" s="91" t="str"/>
      <x:c r="G11" s="168" t="n">
        <x:v>8.5</x:v>
      </x:c>
      <x:c r="H11" s="99" t="str">
        <x:v>2B</x:v>
      </x:c>
      <x:c r="I11" s="89"/>
      <x:c r="J11" s="89"/>
      <x:c r="K11" s="89"/>
      <x:c r="L11" s="89"/>
      <x:c r="M11" s="89"/>
      <x:c r="N11" s="89"/>
      <x:c r="O11" s="89"/>
      <x:c r="P11" s="89"/>
      <x:c r="Q11" s="89"/>
      <x:c r="R11" s="89"/>
      <x:c r="S11" s="89"/>
      <x:c r="T11" s="89"/>
      <x:c r="U11" s="89"/>
      <x:c r="V11" s="89"/>
      <x:c r="W11" s="89"/>
      <x:c r="X11" s="89"/>
      <x:c r="Y11" s="89"/>
      <x:c r="Z11" s="89"/>
      <x:c r="AA11" s="89"/>
      <x:c r="AB11" s="89"/>
      <x:c r="AC11" s="89"/>
      <x:c r="AD11" s="89"/>
      <x:c r="AE11" s="89"/>
      <x:c r="AF11" s="89"/>
      <x:c r="AG11" s="89"/>
      <x:c r="AH11" s="89"/>
      <x:c r="AI11" s="89"/>
      <x:c r="AJ11" s="89"/>
      <x:c r="AK11" s="89"/>
      <x:c r="AL11" s="89"/>
      <x:c r="AM11" s="89"/>
    </x:row>
    <x:row r="12">
      <x:c r="A12" s="91" t="str">
        <x:v>FR</x:v>
      </x:c>
      <x:c r="B12" s="91" t="str">
        <x:v>Frei</x:v>
      </x:c>
      <x:c r="C12" s="91" t="str"/>
      <x:c r="D12" s="91" t="str"/>
      <x:c r="E12" s="91" t="str"/>
      <x:c r="F12" s="91" t="str"/>
      <x:c r="G12" s="168" t="n">
        <x:v>0</x:v>
      </x:c>
      <x:c r="H12" s="100" t="str">
        <x:v>FR</x:v>
      </x:c>
      <x:c r="I12" s="89"/>
      <x:c r="J12" s="89"/>
      <x:c r="K12" s="89"/>
      <x:c r="L12" s="89"/>
      <x:c r="M12" s="89"/>
      <x:c r="N12" s="89"/>
      <x:c r="O12" s="89"/>
      <x:c r="P12" s="89"/>
      <x:c r="Q12" s="89"/>
      <x:c r="R12" s="89"/>
      <x:c r="S12" s="89"/>
      <x:c r="T12" s="89"/>
      <x:c r="U12" s="89"/>
      <x:c r="V12" s="89"/>
      <x:c r="W12" s="89"/>
      <x:c r="X12" s="89"/>
      <x:c r="Y12" s="89"/>
      <x:c r="Z12" s="89"/>
      <x:c r="AA12" s="89"/>
      <x:c r="AB12" s="89"/>
      <x:c r="AC12" s="89"/>
      <x:c r="AD12" s="89"/>
      <x:c r="AE12" s="89"/>
      <x:c r="AF12" s="89"/>
      <x:c r="AG12" s="89"/>
      <x:c r="AH12" s="89"/>
      <x:c r="AI12" s="89"/>
      <x:c r="AJ12" s="89"/>
      <x:c r="AK12" s="89"/>
      <x:c r="AL12" s="89"/>
      <x:c r="AM12" s="89"/>
    </x:row>
    <x:row r="13">
      <x:c r="A13" s="91" t="str">
        <x:v>F</x:v>
      </x:c>
      <x:c r="B13" s="91" t="str">
        <x:v>Ferien / Urlaub</x:v>
      </x:c>
      <x:c r="C13" s="91" t="str"/>
      <x:c r="D13" s="91" t="str"/>
      <x:c r="E13" s="91" t="str"/>
      <x:c r="F13" s="91" t="str"/>
      <x:c r="G13" s="168" t="n">
        <x:v>0</x:v>
      </x:c>
      <x:c r="H13" s="101" t="str">
        <x:v>F</x:v>
      </x:c>
      <x:c r="I13" s="89"/>
      <x:c r="J13" s="89"/>
      <x:c r="K13" s="89"/>
      <x:c r="L13" s="89"/>
      <x:c r="M13" s="89"/>
      <x:c r="N13" s="89"/>
      <x:c r="O13" s="89"/>
      <x:c r="P13" s="89"/>
      <x:c r="Q13" s="89"/>
      <x:c r="R13" s="89"/>
      <x:c r="S13" s="89"/>
      <x:c r="T13" s="89"/>
      <x:c r="U13" s="89"/>
      <x:c r="V13" s="89"/>
      <x:c r="W13" s="89"/>
      <x:c r="X13" s="89"/>
      <x:c r="Y13" s="89"/>
      <x:c r="Z13" s="89"/>
      <x:c r="AA13" s="89"/>
      <x:c r="AB13" s="89"/>
      <x:c r="AC13" s="89"/>
      <x:c r="AD13" s="89"/>
      <x:c r="AE13" s="89"/>
      <x:c r="AF13" s="89"/>
      <x:c r="AG13" s="89"/>
      <x:c r="AH13" s="89"/>
      <x:c r="AI13" s="89"/>
      <x:c r="AJ13" s="89"/>
      <x:c r="AK13" s="89"/>
      <x:c r="AL13" s="89"/>
      <x:c r="AM13" s="89"/>
    </x:row>
    <x:row r="14">
      <x:c r="A14" s="91" t="str">
        <x:v>K</x:v>
      </x:c>
      <x:c r="B14" s="91" t="str">
        <x:v>Krank</x:v>
      </x:c>
      <x:c r="C14" s="91" t="str"/>
      <x:c r="D14" s="91" t="str"/>
      <x:c r="E14" s="91" t="str"/>
      <x:c r="F14" s="91" t="str"/>
      <x:c r="G14" s="168" t="n">
        <x:v>0</x:v>
      </x:c>
      <x:c r="H14" s="102" t="str">
        <x:v>K</x:v>
      </x:c>
      <x:c r="I14" s="89"/>
      <x:c r="J14" s="89"/>
      <x:c r="K14" s="89"/>
      <x:c r="L14" s="89"/>
      <x:c r="M14" s="89"/>
      <x:c r="N14" s="89"/>
      <x:c r="O14" s="89"/>
      <x:c r="P14" s="89"/>
      <x:c r="Q14" s="89"/>
      <x:c r="R14" s="89"/>
      <x:c r="S14" s="89"/>
      <x:c r="T14" s="89"/>
      <x:c r="U14" s="89"/>
      <x:c r="V14" s="89"/>
      <x:c r="W14" s="89"/>
      <x:c r="X14" s="89"/>
      <x:c r="Y14" s="89"/>
      <x:c r="Z14" s="89"/>
      <x:c r="AA14" s="89"/>
      <x:c r="AB14" s="89"/>
      <x:c r="AC14" s="89"/>
      <x:c r="AD14" s="89"/>
      <x:c r="AE14" s="89"/>
      <x:c r="AF14" s="89"/>
      <x:c r="AG14" s="89"/>
      <x:c r="AH14" s="89"/>
      <x:c r="AI14" s="89"/>
      <x:c r="AJ14" s="89"/>
      <x:c r="AK14" s="89"/>
      <x:c r="AL14" s="89"/>
      <x:c r="AM14" s="89"/>
    </x:row>
    <x:row r="15">
      <x:c r="A15" s="91" t="str">
        <x:v>U</x:v>
      </x:c>
      <x:c r="B15" s="91" t="str">
        <x:v>Unfall</x:v>
      </x:c>
      <x:c r="C15" s="91" t="str"/>
      <x:c r="D15" s="91" t="str"/>
      <x:c r="E15" s="91" t="str"/>
      <x:c r="F15" s="91" t="str"/>
      <x:c r="G15" s="168" t="n">
        <x:v>0</x:v>
      </x:c>
      <x:c r="H15" s="103" t="str">
        <x:v>U</x:v>
      </x:c>
      <x:c r="I15" s="89"/>
      <x:c r="J15" s="89"/>
      <x:c r="K15" s="89"/>
      <x:c r="L15" s="89"/>
      <x:c r="M15" s="89"/>
      <x:c r="N15" s="89"/>
      <x:c r="O15" s="89"/>
      <x:c r="P15" s="89"/>
      <x:c r="Q15" s="89"/>
      <x:c r="R15" s="89"/>
      <x:c r="S15" s="89"/>
      <x:c r="T15" s="89"/>
      <x:c r="U15" s="89"/>
      <x:c r="V15" s="89"/>
      <x:c r="W15" s="89"/>
      <x:c r="X15" s="89"/>
      <x:c r="Y15" s="89"/>
      <x:c r="Z15" s="89"/>
      <x:c r="AA15" s="89"/>
      <x:c r="AB15" s="89"/>
      <x:c r="AC15" s="89"/>
      <x:c r="AD15" s="89"/>
      <x:c r="AE15" s="89"/>
      <x:c r="AF15" s="89"/>
      <x:c r="AG15" s="89"/>
      <x:c r="AH15" s="89"/>
      <x:c r="AI15" s="89"/>
      <x:c r="AJ15" s="89"/>
      <x:c r="AK15" s="89"/>
      <x:c r="AL15" s="89"/>
      <x:c r="AM15" s="89"/>
    </x:row>
    <x:row r="16">
      <x:c r="A16" s="89"/>
      <x:c r="B16" s="89"/>
      <x:c r="C16" s="89"/>
      <x:c r="D16" s="89"/>
      <x:c r="E16" s="89"/>
      <x:c r="F16" s="89"/>
      <x:c r="G16" s="89"/>
      <x:c r="H16" s="89"/>
      <x:c r="I16" s="89"/>
      <x:c r="J16" s="89"/>
      <x:c r="K16" s="89"/>
      <x:c r="L16" s="89"/>
      <x:c r="M16" s="89"/>
      <x:c r="N16" s="89"/>
      <x:c r="O16" s="89"/>
      <x:c r="P16" s="89"/>
      <x:c r="Q16" s="89"/>
      <x:c r="R16" s="89"/>
      <x:c r="S16" s="89"/>
      <x:c r="T16" s="89"/>
      <x:c r="U16" s="89"/>
      <x:c r="V16" s="89"/>
      <x:c r="W16" s="89"/>
      <x:c r="X16" s="89"/>
      <x:c r="Y16" s="89"/>
      <x:c r="Z16" s="89"/>
      <x:c r="AA16" s="89"/>
      <x:c r="AB16" s="89"/>
      <x:c r="AC16" s="89"/>
      <x:c r="AD16" s="89"/>
      <x:c r="AE16" s="89"/>
      <x:c r="AF16" s="89"/>
      <x:c r="AG16" s="89"/>
      <x:c r="AH16" s="89"/>
      <x:c r="AI16" s="89"/>
      <x:c r="AJ16" s="89"/>
      <x:c r="AK16" s="89"/>
      <x:c r="AL16" s="89"/>
      <x:c r="AM16" s="89"/>
    </x:row>
    <x:row r="17" ht="24" customHeight="1">
      <x:c r="A17" s="89"/>
      <x:c r="B17" s="89"/>
      <x:c r="C17" s="93" t="str">
        <x:v>März</x:v>
      </x:c>
      <x:c r="D17" s="93"/>
      <x:c r="E17" s="93"/>
      <x:c r="F17" s="93"/>
      <x:c r="G17" s="93"/>
      <x:c r="H17" s="93"/>
      <x:c r="I17" s="93"/>
      <x:c r="J17" s="93"/>
      <x:c r="K17" s="93"/>
      <x:c r="L17" s="93"/>
      <x:c r="M17" s="93"/>
      <x:c r="N17" s="93"/>
      <x:c r="O17" s="93"/>
      <x:c r="P17" s="93"/>
      <x:c r="Q17" s="93"/>
      <x:c r="R17" s="93"/>
      <x:c r="S17" s="93"/>
      <x:c r="T17" s="93"/>
      <x:c r="U17" s="93"/>
      <x:c r="V17" s="93"/>
      <x:c r="W17" s="93"/>
      <x:c r="X17" s="93"/>
      <x:c r="Y17" s="93"/>
      <x:c r="Z17" s="93"/>
      <x:c r="AA17" s="93"/>
      <x:c r="AB17" s="93"/>
      <x:c r="AC17" s="93"/>
      <x:c r="AD17" s="93"/>
      <x:c r="AE17" s="93"/>
      <x:c r="AF17" s="93"/>
      <x:c r="AG17" s="93"/>
      <x:c r="AH17" s="93" t="str">
        <x:v>Monatliche Kontrolle</x:v>
      </x:c>
      <x:c r="AI17" s="93"/>
      <x:c r="AJ17" s="93"/>
      <x:c r="AK17" s="93"/>
      <x:c r="AL17" s="93"/>
      <x:c r="AM17" s="93"/>
    </x:row>
    <x:row r="18" ht="24" customHeight="1">
      <x:c r="A18" s="94" t="str">
        <x:v>MitarbeiterIn</x:v>
      </x:c>
      <x:c r="B18" s="94" t="str">
        <x:v>Bemerkung</x:v>
      </x:c>
      <x:c r="C18" s="104" t="str">
        <x:f>IF(COLUMN()-2&lt;=DAY(EOMONTH(DATE($I$3,3,1),0)),RIGHT("0"&amp;COLUMN()-2,2)&amp;"."&amp;RIGHT("0"&amp;3,2)&amp;".","")</x:f>
        <x:v>1.3.</x:v>
      </x:c>
      <x:c r="D18" s="104" t="str">
        <x:f>IF(COLUMN()-2&lt;=DAY(EOMONTH(DATE($I$3,3,1),0)),RIGHT("0"&amp;COLUMN()-2,2)&amp;"."&amp;RIGHT("0"&amp;3,2)&amp;".","")</x:f>
        <x:v>2.3.</x:v>
      </x:c>
      <x:c r="E18" s="104" t="str">
        <x:f>IF(COLUMN()-2&lt;=DAY(EOMONTH(DATE($I$3,3,1),0)),RIGHT("0"&amp;COLUMN()-2,2)&amp;"."&amp;RIGHT("0"&amp;3,2)&amp;".","")</x:f>
        <x:v>3.3.</x:v>
      </x:c>
      <x:c r="F18" s="104" t="str">
        <x:f>IF(COLUMN()-2&lt;=DAY(EOMONTH(DATE($I$3,3,1),0)),RIGHT("0"&amp;COLUMN()-2,2)&amp;"."&amp;RIGHT("0"&amp;3,2)&amp;".","")</x:f>
        <x:v>4.3.</x:v>
      </x:c>
      <x:c r="G18" s="104" t="str">
        <x:f>IF(COLUMN()-2&lt;=DAY(EOMONTH(DATE($I$3,3,1),0)),RIGHT("0"&amp;COLUMN()-2,2)&amp;"."&amp;RIGHT("0"&amp;3,2)&amp;".","")</x:f>
        <x:v>5.3.</x:v>
      </x:c>
      <x:c r="H18" s="104" t="str">
        <x:f>IF(COLUMN()-2&lt;=DAY(EOMONTH(DATE($I$3,3,1),0)),RIGHT("0"&amp;COLUMN()-2,2)&amp;"."&amp;RIGHT("0"&amp;3,2)&amp;".","")</x:f>
        <x:v>6.3.</x:v>
      </x:c>
      <x:c r="I18" s="104" t="str">
        <x:f>IF(COLUMN()-2&lt;=DAY(EOMONTH(DATE($I$3,3,1),0)),RIGHT("0"&amp;COLUMN()-2,2)&amp;"."&amp;RIGHT("0"&amp;3,2)&amp;".","")</x:f>
        <x:v>7.3.</x:v>
      </x:c>
      <x:c r="J18" s="104" t="str">
        <x:f>IF(COLUMN()-2&lt;=DAY(EOMONTH(DATE($I$3,3,1),0)),RIGHT("0"&amp;COLUMN()-2,2)&amp;"."&amp;RIGHT("0"&amp;3,2)&amp;".","")</x:f>
        <x:v>8.3.</x:v>
      </x:c>
      <x:c r="K18" s="104" t="str">
        <x:f>IF(COLUMN()-2&lt;=DAY(EOMONTH(DATE($I$3,3,1),0)),RIGHT("0"&amp;COLUMN()-2,2)&amp;"."&amp;RIGHT("0"&amp;3,2)&amp;".","")</x:f>
        <x:v>9.3.</x:v>
      </x:c>
      <x:c r="L18" s="104" t="str">
        <x:f>IF(COLUMN()-2&lt;=DAY(EOMONTH(DATE($I$3,3,1),0)),RIGHT("0"&amp;COLUMN()-2,2)&amp;"."&amp;RIGHT("0"&amp;3,2)&amp;".","")</x:f>
        <x:v>10.3.</x:v>
      </x:c>
      <x:c r="M18" s="104" t="str">
        <x:f>IF(COLUMN()-2&lt;=DAY(EOMONTH(DATE($I$3,3,1),0)),RIGHT("0"&amp;COLUMN()-2,2)&amp;"."&amp;RIGHT("0"&amp;3,2)&amp;".","")</x:f>
        <x:v>11.3.</x:v>
      </x:c>
      <x:c r="N18" s="104" t="str">
        <x:f>IF(COLUMN()-2&lt;=DAY(EOMONTH(DATE($I$3,3,1),0)),RIGHT("0"&amp;COLUMN()-2,2)&amp;"."&amp;RIGHT("0"&amp;3,2)&amp;".","")</x:f>
        <x:v>12.3.</x:v>
      </x:c>
      <x:c r="O18" s="104" t="str">
        <x:f>IF(COLUMN()-2&lt;=DAY(EOMONTH(DATE($I$3,3,1),0)),RIGHT("0"&amp;COLUMN()-2,2)&amp;"."&amp;RIGHT("0"&amp;3,2)&amp;".","")</x:f>
        <x:v>13.3.</x:v>
      </x:c>
      <x:c r="P18" s="104" t="str">
        <x:f>IF(COLUMN()-2&lt;=DAY(EOMONTH(DATE($I$3,3,1),0)),RIGHT("0"&amp;COLUMN()-2,2)&amp;"."&amp;RIGHT("0"&amp;3,2)&amp;".","")</x:f>
        <x:v>14.3.</x:v>
      </x:c>
      <x:c r="Q18" s="104" t="str">
        <x:f>IF(COLUMN()-2&lt;=DAY(EOMONTH(DATE($I$3,3,1),0)),RIGHT("0"&amp;COLUMN()-2,2)&amp;"."&amp;RIGHT("0"&amp;3,2)&amp;".","")</x:f>
        <x:v>15.3.</x:v>
      </x:c>
      <x:c r="R18" s="104" t="str">
        <x:f>IF(COLUMN()-2&lt;=DAY(EOMONTH(DATE($I$3,3,1),0)),RIGHT("0"&amp;COLUMN()-2,2)&amp;"."&amp;RIGHT("0"&amp;3,2)&amp;".","")</x:f>
        <x:v>16.3.</x:v>
      </x:c>
      <x:c r="S18" s="104" t="str">
        <x:f>IF(COLUMN()-2&lt;=DAY(EOMONTH(DATE($I$3,3,1),0)),RIGHT("0"&amp;COLUMN()-2,2)&amp;"."&amp;RIGHT("0"&amp;3,2)&amp;".","")</x:f>
        <x:v>17.3.</x:v>
      </x:c>
      <x:c r="T18" s="104" t="str">
        <x:f>IF(COLUMN()-2&lt;=DAY(EOMONTH(DATE($I$3,3,1),0)),RIGHT("0"&amp;COLUMN()-2,2)&amp;"."&amp;RIGHT("0"&amp;3,2)&amp;".","")</x:f>
        <x:v>18.3.</x:v>
      </x:c>
      <x:c r="U18" s="104" t="str">
        <x:f>IF(COLUMN()-2&lt;=DAY(EOMONTH(DATE($I$3,3,1),0)),RIGHT("0"&amp;COLUMN()-2,2)&amp;"."&amp;RIGHT("0"&amp;3,2)&amp;".","")</x:f>
        <x:v>19.3.</x:v>
      </x:c>
      <x:c r="V18" s="104" t="str">
        <x:f>IF(COLUMN()-2&lt;=DAY(EOMONTH(DATE($I$3,3,1),0)),RIGHT("0"&amp;COLUMN()-2,2)&amp;"."&amp;RIGHT("0"&amp;3,2)&amp;".","")</x:f>
        <x:v>20.3.</x:v>
      </x:c>
      <x:c r="W18" s="104" t="str">
        <x:f>IF(COLUMN()-2&lt;=DAY(EOMONTH(DATE($I$3,3,1),0)),RIGHT("0"&amp;COLUMN()-2,2)&amp;"."&amp;RIGHT("0"&amp;3,2)&amp;".","")</x:f>
        <x:v>21.3.</x:v>
      </x:c>
      <x:c r="X18" s="104" t="str">
        <x:f>IF(COLUMN()-2&lt;=DAY(EOMONTH(DATE($I$3,3,1),0)),RIGHT("0"&amp;COLUMN()-2,2)&amp;"."&amp;RIGHT("0"&amp;3,2)&amp;".","")</x:f>
        <x:v>22.3.</x:v>
      </x:c>
      <x:c r="Y18" s="104" t="str">
        <x:f>IF(COLUMN()-2&lt;=DAY(EOMONTH(DATE($I$3,3,1),0)),RIGHT("0"&amp;COLUMN()-2,2)&amp;"."&amp;RIGHT("0"&amp;3,2)&amp;".","")</x:f>
        <x:v>23.3.</x:v>
      </x:c>
      <x:c r="Z18" s="104" t="str">
        <x:f>IF(COLUMN()-2&lt;=DAY(EOMONTH(DATE($I$3,3,1),0)),RIGHT("0"&amp;COLUMN()-2,2)&amp;"."&amp;RIGHT("0"&amp;3,2)&amp;".","")</x:f>
        <x:v>24.3.</x:v>
      </x:c>
      <x:c r="AA18" s="104" t="str">
        <x:f>IF(COLUMN()-2&lt;=DAY(EOMONTH(DATE($I$3,3,1),0)),RIGHT("0"&amp;COLUMN()-2,2)&amp;"."&amp;RIGHT("0"&amp;3,2)&amp;".","")</x:f>
        <x:v>25.3.</x:v>
      </x:c>
      <x:c r="AB18" s="104" t="str">
        <x:f>IF(COLUMN()-2&lt;=DAY(EOMONTH(DATE($I$3,3,1),0)),RIGHT("0"&amp;COLUMN()-2,2)&amp;"."&amp;RIGHT("0"&amp;3,2)&amp;".","")</x:f>
        <x:v>26.3.</x:v>
      </x:c>
      <x:c r="AC18" s="104" t="str">
        <x:f>IF(COLUMN()-2&lt;=DAY(EOMONTH(DATE($I$3,3,1),0)),RIGHT("0"&amp;COLUMN()-2,2)&amp;"."&amp;RIGHT("0"&amp;3,2)&amp;".","")</x:f>
        <x:v>27.3.</x:v>
      </x:c>
      <x:c r="AD18" s="104" t="str">
        <x:f>IF(COLUMN()-2&lt;=DAY(EOMONTH(DATE($I$3,3,1),0)),RIGHT("0"&amp;COLUMN()-2,2)&amp;"."&amp;RIGHT("0"&amp;3,2)&amp;".","")</x:f>
        <x:v>28.3.</x:v>
      </x:c>
      <x:c r="AE18" s="104" t="str">
        <x:f>IF(COLUMN()-2&lt;=DAY(EOMONTH(DATE($I$3,3,1),0)),RIGHT("0"&amp;COLUMN()-2,2)&amp;"."&amp;RIGHT("0"&amp;3,2)&amp;".","")</x:f>
        <x:v>29.3.</x:v>
      </x:c>
      <x:c r="AF18" s="104" t="str">
        <x:f>IF(COLUMN()-2&lt;=DAY(EOMONTH(DATE($I$3,3,1),0)),RIGHT("0"&amp;COLUMN()-2,2)&amp;"."&amp;RIGHT("0"&amp;3,2)&amp;".","")</x:f>
        <x:v>30.3.</x:v>
      </x:c>
      <x:c r="AG18" s="104" t="str">
        <x:f>IF(COLUMN()-2&lt;=DAY(EOMONTH(DATE($I$3,3,1),0)),RIGHT("0"&amp;COLUMN()-2,2)&amp;"."&amp;RIGHT("0"&amp;3,2)&amp;".","")</x:f>
        <x:v>31.3.</x:v>
      </x:c>
      <x:c r="AH18" s="94" t="str">
        <x:v>Dienste</x:v>
      </x:c>
      <x:c r="AI18" s="94" t="str">
        <x:v>Arbeitsstunden</x:v>
      </x:c>
      <x:c r="AJ18" s="94" t="str">
        <x:v>Frei</x:v>
      </x:c>
      <x:c r="AK18" s="94" t="str">
        <x:v>Ferien</x:v>
      </x:c>
      <x:c r="AL18" s="94" t="str">
        <x:v>Krank</x:v>
      </x:c>
      <x:c r="AM18" s="94" t="str">
        <x:v>Unfall</x:v>
      </x:c>
    </x:row>
    <x:row r="19" ht="24" customHeight="1">
      <x:c r="A19" s="94"/>
      <x:c r="B19" s="94"/>
      <x:c r="C19" s="94" t="str">
        <x:f>IF(COLUMN()-2&lt;=DAY(EOMONTH(DATE($I$3,3,1),0)),CHOOSE(WEEKDAY(DATE($I$3,3,COLUMN()-2),2),"Mo","Di","Mi","Do","Fr","Sa","So"),"")</x:f>
        <x:v>So</x:v>
      </x:c>
      <x:c r="D19" s="94" t="str">
        <x:f>IF(COLUMN()-2&lt;=DAY(EOMONTH(DATE($I$3,3,1),0)),CHOOSE(WEEKDAY(DATE($I$3,3,COLUMN()-2),2),"Mo","Di","Mi","Do","Fr","Sa","So"),"")</x:f>
        <x:v>Mo</x:v>
      </x:c>
      <x:c r="E19" s="94" t="str">
        <x:f>IF(COLUMN()-2&lt;=DAY(EOMONTH(DATE($I$3,3,1),0)),CHOOSE(WEEKDAY(DATE($I$3,3,COLUMN()-2),2),"Mo","Di","Mi","Do","Fr","Sa","So"),"")</x:f>
        <x:v>Di</x:v>
      </x:c>
      <x:c r="F19" s="94" t="str">
        <x:f>IF(COLUMN()-2&lt;=DAY(EOMONTH(DATE($I$3,3,1),0)),CHOOSE(WEEKDAY(DATE($I$3,3,COLUMN()-2),2),"Mo","Di","Mi","Do","Fr","Sa","So"),"")</x:f>
        <x:v>Mi</x:v>
      </x:c>
      <x:c r="G19" s="94" t="str">
        <x:f>IF(COLUMN()-2&lt;=DAY(EOMONTH(DATE($I$3,3,1),0)),CHOOSE(WEEKDAY(DATE($I$3,3,COLUMN()-2),2),"Mo","Di","Mi","Do","Fr","Sa","So"),"")</x:f>
        <x:v>Do</x:v>
      </x:c>
      <x:c r="H19" s="94" t="str">
        <x:f>IF(COLUMN()-2&lt;=DAY(EOMONTH(DATE($I$3,3,1),0)),CHOOSE(WEEKDAY(DATE($I$3,3,COLUMN()-2),2),"Mo","Di","Mi","Do","Fr","Sa","So"),"")</x:f>
        <x:v>Fr</x:v>
      </x:c>
      <x:c r="I19" s="94" t="str">
        <x:f>IF(COLUMN()-2&lt;=DAY(EOMONTH(DATE($I$3,3,1),0)),CHOOSE(WEEKDAY(DATE($I$3,3,COLUMN()-2),2),"Mo","Di","Mi","Do","Fr","Sa","So"),"")</x:f>
        <x:v>Sa</x:v>
      </x:c>
      <x:c r="J19" s="94" t="str">
        <x:f>IF(COLUMN()-2&lt;=DAY(EOMONTH(DATE($I$3,3,1),0)),CHOOSE(WEEKDAY(DATE($I$3,3,COLUMN()-2),2),"Mo","Di","Mi","Do","Fr","Sa","So"),"")</x:f>
        <x:v>So</x:v>
      </x:c>
      <x:c r="K19" s="94" t="str">
        <x:f>IF(COLUMN()-2&lt;=DAY(EOMONTH(DATE($I$3,3,1),0)),CHOOSE(WEEKDAY(DATE($I$3,3,COLUMN()-2),2),"Mo","Di","Mi","Do","Fr","Sa","So"),"")</x:f>
        <x:v>Mo</x:v>
      </x:c>
      <x:c r="L19" s="94" t="str">
        <x:f>IF(COLUMN()-2&lt;=DAY(EOMONTH(DATE($I$3,3,1),0)),CHOOSE(WEEKDAY(DATE($I$3,3,COLUMN()-2),2),"Mo","Di","Mi","Do","Fr","Sa","So"),"")</x:f>
        <x:v>Di</x:v>
      </x:c>
      <x:c r="M19" s="94" t="str">
        <x:f>IF(COLUMN()-2&lt;=DAY(EOMONTH(DATE($I$3,3,1),0)),CHOOSE(WEEKDAY(DATE($I$3,3,COLUMN()-2),2),"Mo","Di","Mi","Do","Fr","Sa","So"),"")</x:f>
        <x:v>Mi</x:v>
      </x:c>
      <x:c r="N19" s="94" t="str">
        <x:f>IF(COLUMN()-2&lt;=DAY(EOMONTH(DATE($I$3,3,1),0)),CHOOSE(WEEKDAY(DATE($I$3,3,COLUMN()-2),2),"Mo","Di","Mi","Do","Fr","Sa","So"),"")</x:f>
        <x:v>Do</x:v>
      </x:c>
      <x:c r="O19" s="94" t="str">
        <x:f>IF(COLUMN()-2&lt;=DAY(EOMONTH(DATE($I$3,3,1),0)),CHOOSE(WEEKDAY(DATE($I$3,3,COLUMN()-2),2),"Mo","Di","Mi","Do","Fr","Sa","So"),"")</x:f>
        <x:v>Fr</x:v>
      </x:c>
      <x:c r="P19" s="94" t="str">
        <x:f>IF(COLUMN()-2&lt;=DAY(EOMONTH(DATE($I$3,3,1),0)),CHOOSE(WEEKDAY(DATE($I$3,3,COLUMN()-2),2),"Mo","Di","Mi","Do","Fr","Sa","So"),"")</x:f>
        <x:v>Sa</x:v>
      </x:c>
      <x:c r="Q19" s="94" t="str">
        <x:f>IF(COLUMN()-2&lt;=DAY(EOMONTH(DATE($I$3,3,1),0)),CHOOSE(WEEKDAY(DATE($I$3,3,COLUMN()-2),2),"Mo","Di","Mi","Do","Fr","Sa","So"),"")</x:f>
        <x:v>So</x:v>
      </x:c>
      <x:c r="R19" s="94" t="str">
        <x:f>IF(COLUMN()-2&lt;=DAY(EOMONTH(DATE($I$3,3,1),0)),CHOOSE(WEEKDAY(DATE($I$3,3,COLUMN()-2),2),"Mo","Di","Mi","Do","Fr","Sa","So"),"")</x:f>
        <x:v>Mo</x:v>
      </x:c>
      <x:c r="S19" s="94" t="str">
        <x:f>IF(COLUMN()-2&lt;=DAY(EOMONTH(DATE($I$3,3,1),0)),CHOOSE(WEEKDAY(DATE($I$3,3,COLUMN()-2),2),"Mo","Di","Mi","Do","Fr","Sa","So"),"")</x:f>
        <x:v>Di</x:v>
      </x:c>
      <x:c r="T19" s="94" t="str">
        <x:f>IF(COLUMN()-2&lt;=DAY(EOMONTH(DATE($I$3,3,1),0)),CHOOSE(WEEKDAY(DATE($I$3,3,COLUMN()-2),2),"Mo","Di","Mi","Do","Fr","Sa","So"),"")</x:f>
        <x:v>Mi</x:v>
      </x:c>
      <x:c r="U19" s="94" t="str">
        <x:f>IF(COLUMN()-2&lt;=DAY(EOMONTH(DATE($I$3,3,1),0)),CHOOSE(WEEKDAY(DATE($I$3,3,COLUMN()-2),2),"Mo","Di","Mi","Do","Fr","Sa","So"),"")</x:f>
        <x:v>Do</x:v>
      </x:c>
      <x:c r="V19" s="94" t="str">
        <x:f>IF(COLUMN()-2&lt;=DAY(EOMONTH(DATE($I$3,3,1),0)),CHOOSE(WEEKDAY(DATE($I$3,3,COLUMN()-2),2),"Mo","Di","Mi","Do","Fr","Sa","So"),"")</x:f>
        <x:v>Fr</x:v>
      </x:c>
      <x:c r="W19" s="94" t="str">
        <x:f>IF(COLUMN()-2&lt;=DAY(EOMONTH(DATE($I$3,3,1),0)),CHOOSE(WEEKDAY(DATE($I$3,3,COLUMN()-2),2),"Mo","Di","Mi","Do","Fr","Sa","So"),"")</x:f>
        <x:v>Sa</x:v>
      </x:c>
      <x:c r="X19" s="94" t="str">
        <x:f>IF(COLUMN()-2&lt;=DAY(EOMONTH(DATE($I$3,3,1),0)),CHOOSE(WEEKDAY(DATE($I$3,3,COLUMN()-2),2),"Mo","Di","Mi","Do","Fr","Sa","So"),"")</x:f>
        <x:v>So</x:v>
      </x:c>
      <x:c r="Y19" s="94" t="str">
        <x:f>IF(COLUMN()-2&lt;=DAY(EOMONTH(DATE($I$3,3,1),0)),CHOOSE(WEEKDAY(DATE($I$3,3,COLUMN()-2),2),"Mo","Di","Mi","Do","Fr","Sa","So"),"")</x:f>
        <x:v>Mo</x:v>
      </x:c>
      <x:c r="Z19" s="94" t="str">
        <x:f>IF(COLUMN()-2&lt;=DAY(EOMONTH(DATE($I$3,3,1),0)),CHOOSE(WEEKDAY(DATE($I$3,3,COLUMN()-2),2),"Mo","Di","Mi","Do","Fr","Sa","So"),"")</x:f>
        <x:v>Di</x:v>
      </x:c>
      <x:c r="AA19" s="94" t="str">
        <x:f>IF(COLUMN()-2&lt;=DAY(EOMONTH(DATE($I$3,3,1),0)),CHOOSE(WEEKDAY(DATE($I$3,3,COLUMN()-2),2),"Mo","Di","Mi","Do","Fr","Sa","So"),"")</x:f>
        <x:v>Mi</x:v>
      </x:c>
      <x:c r="AB19" s="94" t="str">
        <x:f>IF(COLUMN()-2&lt;=DAY(EOMONTH(DATE($I$3,3,1),0)),CHOOSE(WEEKDAY(DATE($I$3,3,COLUMN()-2),2),"Mo","Di","Mi","Do","Fr","Sa","So"),"")</x:f>
        <x:v>Do</x:v>
      </x:c>
      <x:c r="AC19" s="94" t="str">
        <x:f>IF(COLUMN()-2&lt;=DAY(EOMONTH(DATE($I$3,3,1),0)),CHOOSE(WEEKDAY(DATE($I$3,3,COLUMN()-2),2),"Mo","Di","Mi","Do","Fr","Sa","So"),"")</x:f>
        <x:v>Fr</x:v>
      </x:c>
      <x:c r="AD19" s="94" t="str">
        <x:f>IF(COLUMN()-2&lt;=DAY(EOMONTH(DATE($I$3,3,1),0)),CHOOSE(WEEKDAY(DATE($I$3,3,COLUMN()-2),2),"Mo","Di","Mi","Do","Fr","Sa","So"),"")</x:f>
        <x:v>Sa</x:v>
      </x:c>
      <x:c r="AE19" s="94" t="str">
        <x:f>IF(COLUMN()-2&lt;=DAY(EOMONTH(DATE($I$3,3,1),0)),CHOOSE(WEEKDAY(DATE($I$3,3,COLUMN()-2),2),"Mo","Di","Mi","Do","Fr","Sa","So"),"")</x:f>
        <x:v>So</x:v>
      </x:c>
      <x:c r="AF19" s="94" t="str">
        <x:f>IF(COLUMN()-2&lt;=DAY(EOMONTH(DATE($I$3,3,1),0)),CHOOSE(WEEKDAY(DATE($I$3,3,COLUMN()-2),2),"Mo","Di","Mi","Do","Fr","Sa","So"),"")</x:f>
        <x:v>Mo</x:v>
      </x:c>
      <x:c r="AG19" s="94" t="str">
        <x:f>IF(COLUMN()-2&lt;=DAY(EOMONTH(DATE($I$3,3,1),0)),CHOOSE(WEEKDAY(DATE($I$3,3,COLUMN()-2),2),"Mo","Di","Mi","Do","Fr","Sa","So"),"")</x:f>
        <x:v>Di</x:v>
      </x:c>
      <x:c r="AH19" s="94" t="str"/>
      <x:c r="AI19" s="94" t="str"/>
      <x:c r="AJ19" s="94" t="str"/>
      <x:c r="AK19" s="94" t="str"/>
      <x:c r="AL19" s="94" t="str"/>
      <x:c r="AM19" s="94" t="str"/>
    </x:row>
    <x:row r="20" ht="20" customHeight="1">
      <x:c r="A20" s="91" t="str">
        <x:v>Anna Keller</x:v>
      </x:c>
      <x:c r="B20" s="91" t="str">
        <x:v>Vollzeit</x:v>
      </x:c>
      <x:c r="C20" s="105" t="str">
        <x:v>1B</x:v>
      </x:c>
      <x:c r="D20" s="105" t="str">
        <x:v>2A</x:v>
      </x:c>
      <x:c r="E20" s="105" t="str">
        <x:v>2B</x:v>
      </x:c>
      <x:c r="F20" s="105" t="str">
        <x:v>1A</x:v>
      </x:c>
      <x:c r="G20" s="105" t="str">
        <x:v>1B</x:v>
      </x:c>
      <x:c r="H20" s="105" t="str">
        <x:v>2A</x:v>
      </x:c>
      <x:c r="I20" s="105" t="str">
        <x:v>FR</x:v>
      </x:c>
      <x:c r="J20" s="105" t="str">
        <x:v>FR</x:v>
      </x:c>
      <x:c r="K20" s="105" t="str">
        <x:v>1B</x:v>
      </x:c>
      <x:c r="L20" s="105" t="str">
        <x:v>2A</x:v>
      </x:c>
      <x:c r="M20" s="105" t="str">
        <x:v>2B</x:v>
      </x:c>
      <x:c r="N20" s="105" t="str">
        <x:v>1A</x:v>
      </x:c>
      <x:c r="O20" s="105" t="str">
        <x:v>1B</x:v>
      </x:c>
      <x:c r="P20" s="105" t="str">
        <x:v>FR</x:v>
      </x:c>
      <x:c r="Q20" s="105" t="str">
        <x:v>FR</x:v>
      </x:c>
      <x:c r="R20" s="105" t="str">
        <x:v>1A</x:v>
      </x:c>
      <x:c r="S20" s="105" t="str">
        <x:v>1B</x:v>
      </x:c>
      <x:c r="T20" s="105" t="str">
        <x:v>2A</x:v>
      </x:c>
      <x:c r="U20" s="105" t="str">
        <x:v>2B</x:v>
      </x:c>
      <x:c r="V20" s="105" t="str">
        <x:v>1A</x:v>
      </x:c>
      <x:c r="W20" s="105" t="str">
        <x:v>1A</x:v>
      </x:c>
      <x:c r="X20" s="105" t="str">
        <x:v>FR</x:v>
      </x:c>
      <x:c r="Y20" s="105" t="str">
        <x:v>2B</x:v>
      </x:c>
      <x:c r="Z20" s="105" t="str">
        <x:v>1A</x:v>
      </x:c>
      <x:c r="AA20" s="105" t="str">
        <x:v>1B</x:v>
      </x:c>
      <x:c r="AB20" s="105" t="str">
        <x:v>2A</x:v>
      </x:c>
      <x:c r="AC20" s="105" t="str">
        <x:v>2B</x:v>
      </x:c>
      <x:c r="AD20" s="105" t="str">
        <x:v>FR</x:v>
      </x:c>
      <x:c r="AE20" s="105" t="str">
        <x:v>FR</x:v>
      </x:c>
      <x:c r="AF20" s="105" t="str">
        <x:v>2A</x:v>
      </x:c>
      <x:c r="AG20" s="105" t="str">
        <x:v>U</x:v>
      </x:c>
      <x:c r="AH20" s="106" t="n">
        <x:f>COUNTIF(C20:AG20,$A$8)+COUNTIF(C20:AG20,$A$9)+COUNTIF(C20:AG20,$A$10)+COUNTIF(C20:AG20,$A$11)</x:f>
        <x:v>23</x:v>
      </x:c>
      <x:c r="AI20" s="107" t="n">
        <x:f>COUNTIF(C20:AG20,$A$8)*$G$8+COUNTIF(C20:AG20,$A$9)*$G$9+COUNTIF(C20:AG20,$A$10)*$G$10+COUNTIF(C20:AG20,$A$11)*$G$11+COUNTIF(C20:AG20,$A$12)*$G$12+COUNTIF(C20:AG20,$A$13)*$G$13+COUNTIF(C20:AG20,$A$14)*$G$14+COUNTIF(C20:AG20,$A$15)*$G$15</x:f>
        <x:v>197</x:v>
      </x:c>
      <x:c r="AJ20" s="106" t="n">
        <x:f>COUNTIF(C20:AG20,$A$12)</x:f>
        <x:v>7</x:v>
      </x:c>
      <x:c r="AK20" s="106" t="n">
        <x:f>COUNTIF(C20:AG20,$A$13)</x:f>
        <x:v>0</x:v>
      </x:c>
      <x:c r="AL20" s="106" t="n">
        <x:f>COUNTIF(C20:AG20,$A$14)</x:f>
        <x:v>0</x:v>
      </x:c>
      <x:c r="AM20" s="106" t="n">
        <x:f>COUNTIF(C20:AG20,$A$15)</x:f>
        <x:v>1</x:v>
      </x:c>
    </x:row>
    <x:row r="21" ht="20" customHeight="1">
      <x:c r="A21" s="91" t="str">
        <x:v>Ben Schneider</x:v>
      </x:c>
      <x:c r="B21" s="91" t="str">
        <x:v>Vollzeit</x:v>
      </x:c>
      <x:c r="C21" s="105" t="str">
        <x:v>FR</x:v>
      </x:c>
      <x:c r="D21" s="105" t="str">
        <x:v>2B</x:v>
      </x:c>
      <x:c r="E21" s="105" t="str">
        <x:v>1A</x:v>
      </x:c>
      <x:c r="F21" s="105" t="str">
        <x:v>1B</x:v>
      </x:c>
      <x:c r="G21" s="105" t="str">
        <x:v>2A</x:v>
      </x:c>
      <x:c r="H21" s="105" t="str">
        <x:v>2B</x:v>
      </x:c>
      <x:c r="I21" s="105" t="str">
        <x:v>FR</x:v>
      </x:c>
      <x:c r="J21" s="105" t="str">
        <x:v>FR</x:v>
      </x:c>
      <x:c r="K21" s="105" t="str">
        <x:v>2A</x:v>
      </x:c>
      <x:c r="L21" s="105" t="str">
        <x:v>2B</x:v>
      </x:c>
      <x:c r="M21" s="105" t="str">
        <x:v>1A</x:v>
      </x:c>
      <x:c r="N21" s="105" t="str">
        <x:v>1B</x:v>
      </x:c>
      <x:c r="O21" s="105" t="str">
        <x:v>2A</x:v>
      </x:c>
      <x:c r="P21" s="105" t="str">
        <x:v>FR</x:v>
      </x:c>
      <x:c r="Q21" s="105" t="str">
        <x:v>1B</x:v>
      </x:c>
      <x:c r="R21" s="105" t="str">
        <x:v>1B</x:v>
      </x:c>
      <x:c r="S21" s="105" t="str">
        <x:v>2A</x:v>
      </x:c>
      <x:c r="T21" s="105" t="str">
        <x:v>2B</x:v>
      </x:c>
      <x:c r="U21" s="105" t="str">
        <x:v>1A</x:v>
      </x:c>
      <x:c r="V21" s="105" t="str">
        <x:v>1B</x:v>
      </x:c>
      <x:c r="W21" s="105" t="str">
        <x:v>FR</x:v>
      </x:c>
      <x:c r="X21" s="105" t="str">
        <x:v>FR</x:v>
      </x:c>
      <x:c r="Y21" s="105" t="str">
        <x:v>1A</x:v>
      </x:c>
      <x:c r="Z21" s="105" t="str">
        <x:v>1B</x:v>
      </x:c>
      <x:c r="AA21" s="105" t="str">
        <x:v>2A</x:v>
      </x:c>
      <x:c r="AB21" s="105" t="str">
        <x:v>F</x:v>
      </x:c>
      <x:c r="AC21" s="105" t="str">
        <x:v>1A</x:v>
      </x:c>
      <x:c r="AD21" s="105" t="str">
        <x:v>FR</x:v>
      </x:c>
      <x:c r="AE21" s="105" t="str">
        <x:v>FR</x:v>
      </x:c>
      <x:c r="AF21" s="105" t="str">
        <x:v>2B</x:v>
      </x:c>
      <x:c r="AG21" s="105" t="str">
        <x:v>1A</x:v>
      </x:c>
      <x:c r="AH21" s="106" t="n">
        <x:f>COUNTIF(C21:AG21,$A$8)+COUNTIF(C21:AG21,$A$9)+COUNTIF(C21:AG21,$A$10)+COUNTIF(C21:AG21,$A$11)</x:f>
        <x:v>22</x:v>
      </x:c>
      <x:c r="AI21" s="107" t="n">
        <x:f>COUNTIF(C21:AG21,$A$8)*$G$8+COUNTIF(C21:AG21,$A$9)*$G$9+COUNTIF(C21:AG21,$A$10)*$G$10+COUNTIF(C21:AG21,$A$11)*$G$11+COUNTIF(C21:AG21,$A$12)*$G$12+COUNTIF(C21:AG21,$A$13)*$G$13+COUNTIF(C21:AG21,$A$14)*$G$14+COUNTIF(C21:AG21,$A$15)*$G$15</x:f>
        <x:v>188.25</x:v>
      </x:c>
      <x:c r="AJ21" s="106" t="n">
        <x:f>COUNTIF(C21:AG21,$A$12)</x:f>
        <x:v>8</x:v>
      </x:c>
      <x:c r="AK21" s="106" t="n">
        <x:f>COUNTIF(C21:AG21,$A$13)</x:f>
        <x:v>1</x:v>
      </x:c>
      <x:c r="AL21" s="106" t="n">
        <x:f>COUNTIF(C21:AG21,$A$14)</x:f>
        <x:v>0</x:v>
      </x:c>
      <x:c r="AM21" s="106" t="n">
        <x:f>COUNTIF(C21:AG21,$A$15)</x:f>
        <x:v>0</x:v>
      </x:c>
    </x:row>
    <x:row r="22" ht="20" customHeight="1">
      <x:c r="A22" s="91" t="str">
        <x:v>Clara Hoffmann</x:v>
      </x:c>
      <x:c r="B22" s="91" t="str">
        <x:v>Teilzeit</x:v>
      </x:c>
      <x:c r="C22" s="105" t="str">
        <x:v>FR</x:v>
      </x:c>
      <x:c r="D22" s="105" t="str">
        <x:v>1A</x:v>
      </x:c>
      <x:c r="E22" s="105" t="str">
        <x:v>1B</x:v>
      </x:c>
      <x:c r="F22" s="105" t="str">
        <x:v>2A</x:v>
      </x:c>
      <x:c r="G22" s="105" t="str">
        <x:v>2B</x:v>
      </x:c>
      <x:c r="H22" s="105" t="str">
        <x:v>1A</x:v>
      </x:c>
      <x:c r="I22" s="105" t="str">
        <x:v>FR</x:v>
      </x:c>
      <x:c r="J22" s="105" t="str">
        <x:v>FR</x:v>
      </x:c>
      <x:c r="K22" s="105" t="str">
        <x:v>2B</x:v>
      </x:c>
      <x:c r="L22" s="105" t="str">
        <x:v>1A</x:v>
      </x:c>
      <x:c r="M22" s="105" t="str">
        <x:v>1B</x:v>
      </x:c>
      <x:c r="N22" s="105" t="str">
        <x:v>2A</x:v>
      </x:c>
      <x:c r="O22" s="105" t="str">
        <x:v>2B</x:v>
      </x:c>
      <x:c r="P22" s="105" t="str">
        <x:v>1A</x:v>
      </x:c>
      <x:c r="Q22" s="105" t="str">
        <x:v>FR</x:v>
      </x:c>
      <x:c r="R22" s="105" t="str">
        <x:v>2A</x:v>
      </x:c>
      <x:c r="S22" s="105" t="str">
        <x:v>2B</x:v>
      </x:c>
      <x:c r="T22" s="105" t="str">
        <x:v>1A</x:v>
      </x:c>
      <x:c r="U22" s="105" t="str">
        <x:v>F</x:v>
      </x:c>
      <x:c r="V22" s="105" t="str">
        <x:v>2A</x:v>
      </x:c>
      <x:c r="W22" s="105" t="str">
        <x:v>FR</x:v>
      </x:c>
      <x:c r="X22" s="105" t="str">
        <x:v>FR</x:v>
      </x:c>
      <x:c r="Y22" s="105" t="str">
        <x:v>1B</x:v>
      </x:c>
      <x:c r="Z22" s="105" t="str">
        <x:v>2A</x:v>
      </x:c>
      <x:c r="AA22" s="105" t="str">
        <x:v>2B</x:v>
      </x:c>
      <x:c r="AB22" s="105" t="str">
        <x:v>1A</x:v>
      </x:c>
      <x:c r="AC22" s="105" t="str">
        <x:v>1B</x:v>
      </x:c>
      <x:c r="AD22" s="105" t="str">
        <x:v>FR</x:v>
      </x:c>
      <x:c r="AE22" s="105" t="str">
        <x:v>1B</x:v>
      </x:c>
      <x:c r="AF22" s="105" t="str">
        <x:v>1A</x:v>
      </x:c>
      <x:c r="AG22" s="105" t="str">
        <x:v>1B</x:v>
      </x:c>
      <x:c r="AH22" s="106" t="n">
        <x:f>COUNTIF(C22:AG22,$A$8)+COUNTIF(C22:AG22,$A$9)+COUNTIF(C22:AG22,$A$10)+COUNTIF(C22:AG22,$A$11)</x:f>
        <x:v>23</x:v>
      </x:c>
      <x:c r="AI22" s="107" t="n">
        <x:f>COUNTIF(C22:AG22,$A$8)*$G$8+COUNTIF(C22:AG22,$A$9)*$G$9+COUNTIF(C22:AG22,$A$10)*$G$10+COUNTIF(C22:AG22,$A$11)*$G$11+COUNTIF(C22:AG22,$A$12)*$G$12+COUNTIF(C22:AG22,$A$13)*$G$13+COUNTIF(C22:AG22,$A$14)*$G$14+COUNTIF(C22:AG22,$A$15)*$G$15</x:f>
        <x:v>196.75</x:v>
      </x:c>
      <x:c r="AJ22" s="106" t="n">
        <x:f>COUNTIF(C22:AG22,$A$12)</x:f>
        <x:v>7</x:v>
      </x:c>
      <x:c r="AK22" s="106" t="n">
        <x:f>COUNTIF(C22:AG22,$A$13)</x:f>
        <x:v>1</x:v>
      </x:c>
      <x:c r="AL22" s="106" t="n">
        <x:f>COUNTIF(C22:AG22,$A$14)</x:f>
        <x:v>0</x:v>
      </x:c>
      <x:c r="AM22" s="106" t="n">
        <x:f>COUNTIF(C22:AG22,$A$15)</x:f>
        <x:v>0</x:v>
      </x:c>
    </x:row>
    <x:row r="23" ht="20" customHeight="1">
      <x:c r="A23" s="91" t="str">
        <x:v>David Weber</x:v>
      </x:c>
      <x:c r="B23" s="91" t="str">
        <x:v>Vollzeit</x:v>
      </x:c>
      <x:c r="C23" s="105" t="str">
        <x:v>FR</x:v>
      </x:c>
      <x:c r="D23" s="105" t="str">
        <x:v>1B</x:v>
      </x:c>
      <x:c r="E23" s="105" t="str">
        <x:v>2A</x:v>
      </x:c>
      <x:c r="F23" s="105" t="str">
        <x:v>2B</x:v>
      </x:c>
      <x:c r="G23" s="105" t="str">
        <x:v>1A</x:v>
      </x:c>
      <x:c r="H23" s="105" t="str">
        <x:v>1B</x:v>
      </x:c>
      <x:c r="I23" s="105" t="str">
        <x:v>FR</x:v>
      </x:c>
      <x:c r="J23" s="105" t="str">
        <x:v>1B</x:v>
      </x:c>
      <x:c r="K23" s="105" t="str">
        <x:v>1A</x:v>
      </x:c>
      <x:c r="L23" s="105" t="str">
        <x:v>1B</x:v>
      </x:c>
      <x:c r="M23" s="105" t="str">
        <x:v>2A</x:v>
      </x:c>
      <x:c r="N23" s="105" t="str">
        <x:v>F</x:v>
      </x:c>
      <x:c r="O23" s="105" t="str">
        <x:v>1A</x:v>
      </x:c>
      <x:c r="P23" s="105" t="str">
        <x:v>FR</x:v>
      </x:c>
      <x:c r="Q23" s="105" t="str">
        <x:v>FR</x:v>
      </x:c>
      <x:c r="R23" s="105" t="str">
        <x:v>2B</x:v>
      </x:c>
      <x:c r="S23" s="105" t="str">
        <x:v>1A</x:v>
      </x:c>
      <x:c r="T23" s="105" t="str">
        <x:v>1B</x:v>
      </x:c>
      <x:c r="U23" s="105" t="str">
        <x:v>2A</x:v>
      </x:c>
      <x:c r="V23" s="105" t="str">
        <x:v>2B</x:v>
      </x:c>
      <x:c r="W23" s="105" t="str">
        <x:v>FR</x:v>
      </x:c>
      <x:c r="X23" s="105" t="str">
        <x:v>FR</x:v>
      </x:c>
      <x:c r="Y23" s="105" t="str">
        <x:v>2A</x:v>
      </x:c>
      <x:c r="Z23" s="105" t="str">
        <x:v>2B</x:v>
      </x:c>
      <x:c r="AA23" s="105" t="str">
        <x:v>1A</x:v>
      </x:c>
      <x:c r="AB23" s="105" t="str">
        <x:v>1B</x:v>
      </x:c>
      <x:c r="AC23" s="105" t="str">
        <x:v>2A</x:v>
      </x:c>
      <x:c r="AD23" s="105" t="str">
        <x:v>1A</x:v>
      </x:c>
      <x:c r="AE23" s="105" t="str">
        <x:v>FR</x:v>
      </x:c>
      <x:c r="AF23" s="105" t="str">
        <x:v>U</x:v>
      </x:c>
      <x:c r="AG23" s="105" t="str">
        <x:v>2A</x:v>
      </x:c>
      <x:c r="AH23" s="106" t="n">
        <x:f>COUNTIF(C23:AG23,$A$8)+COUNTIF(C23:AG23,$A$9)+COUNTIF(C23:AG23,$A$10)+COUNTIF(C23:AG23,$A$11)</x:f>
        <x:v>22</x:v>
      </x:c>
      <x:c r="AI23" s="107" t="n">
        <x:f>COUNTIF(C23:AG23,$A$8)*$G$8+COUNTIF(C23:AG23,$A$9)*$G$9+COUNTIF(C23:AG23,$A$10)*$G$10+COUNTIF(C23:AG23,$A$11)*$G$11+COUNTIF(C23:AG23,$A$12)*$G$12+COUNTIF(C23:AG23,$A$13)*$G$13+COUNTIF(C23:AG23,$A$14)*$G$14+COUNTIF(C23:AG23,$A$15)*$G$15</x:f>
        <x:v>188.5</x:v>
      </x:c>
      <x:c r="AJ23" s="106" t="n">
        <x:f>COUNTIF(C23:AG23,$A$12)</x:f>
        <x:v>7</x:v>
      </x:c>
      <x:c r="AK23" s="106" t="n">
        <x:f>COUNTIF(C23:AG23,$A$13)</x:f>
        <x:v>1</x:v>
      </x:c>
      <x:c r="AL23" s="106" t="n">
        <x:f>COUNTIF(C23:AG23,$A$14)</x:f>
        <x:v>0</x:v>
      </x:c>
      <x:c r="AM23" s="106" t="n">
        <x:f>COUNTIF(C23:AG23,$A$15)</x:f>
        <x:v>1</x:v>
      </x:c>
    </x:row>
    <x:row r="24" ht="20" customHeight="1">
      <x:c r="A24" s="91" t="str">
        <x:v>Emma Fischer</x:v>
      </x:c>
      <x:c r="B24" s="91" t="str">
        <x:v>Teilzeit</x:v>
      </x:c>
      <x:c r="C24" s="105" t="str">
        <x:v>FR</x:v>
      </x:c>
      <x:c r="D24" s="105" t="str">
        <x:v>2A</x:v>
      </x:c>
      <x:c r="E24" s="105" t="str">
        <x:v>2B</x:v>
      </x:c>
      <x:c r="F24" s="105" t="str">
        <x:v>1A</x:v>
      </x:c>
      <x:c r="G24" s="105" t="str">
        <x:v>F</x:v>
      </x:c>
      <x:c r="H24" s="105" t="str">
        <x:v>2A</x:v>
      </x:c>
      <x:c r="I24" s="105" t="str">
        <x:v>1A</x:v>
      </x:c>
      <x:c r="J24" s="105" t="str">
        <x:v>FR</x:v>
      </x:c>
      <x:c r="K24" s="105" t="str">
        <x:v>1B</x:v>
      </x:c>
      <x:c r="L24" s="105" t="str">
        <x:v>2A</x:v>
      </x:c>
      <x:c r="M24" s="105" t="str">
        <x:v>2B</x:v>
      </x:c>
      <x:c r="N24" s="105" t="str">
        <x:v>1A</x:v>
      </x:c>
      <x:c r="O24" s="105" t="str">
        <x:v>1B</x:v>
      </x:c>
      <x:c r="P24" s="105" t="str">
        <x:v>FR</x:v>
      </x:c>
      <x:c r="Q24" s="105" t="str">
        <x:v>FR</x:v>
      </x:c>
      <x:c r="R24" s="105" t="str">
        <x:v>1A</x:v>
      </x:c>
      <x:c r="S24" s="105" t="str">
        <x:v>1B</x:v>
      </x:c>
      <x:c r="T24" s="105" t="str">
        <x:v>2A</x:v>
      </x:c>
      <x:c r="U24" s="105" t="str">
        <x:v>2B</x:v>
      </x:c>
      <x:c r="V24" s="105" t="str">
        <x:v>1A</x:v>
      </x:c>
      <x:c r="W24" s="105" t="str">
        <x:v>FR</x:v>
      </x:c>
      <x:c r="X24" s="105" t="str">
        <x:v>1B</x:v>
      </x:c>
      <x:c r="Y24" s="105" t="str">
        <x:v>2B</x:v>
      </x:c>
      <x:c r="Z24" s="105" t="str">
        <x:v>1A</x:v>
      </x:c>
      <x:c r="AA24" s="105" t="str">
        <x:v>1B</x:v>
      </x:c>
      <x:c r="AB24" s="105" t="str">
        <x:v>2A</x:v>
      </x:c>
      <x:c r="AC24" s="105" t="str">
        <x:v>2B</x:v>
      </x:c>
      <x:c r="AD24" s="105" t="str">
        <x:v>FR</x:v>
      </x:c>
      <x:c r="AE24" s="105" t="str">
        <x:v>FR</x:v>
      </x:c>
      <x:c r="AF24" s="105" t="str">
        <x:v>2A</x:v>
      </x:c>
      <x:c r="AG24" s="105" t="str">
        <x:v>2B</x:v>
      </x:c>
      <x:c r="AH24" s="106" t="n">
        <x:f>COUNTIF(C24:AG24,$A$8)+COUNTIF(C24:AG24,$A$9)+COUNTIF(C24:AG24,$A$10)+COUNTIF(C24:AG24,$A$11)</x:f>
        <x:v>23</x:v>
      </x:c>
      <x:c r="AI24" s="107" t="n">
        <x:f>COUNTIF(C24:AG24,$A$8)*$G$8+COUNTIF(C24:AG24,$A$9)*$G$9+COUNTIF(C24:AG24,$A$10)*$G$10+COUNTIF(C24:AG24,$A$11)*$G$11+COUNTIF(C24:AG24,$A$12)*$G$12+COUNTIF(C24:AG24,$A$13)*$G$13+COUNTIF(C24:AG24,$A$14)*$G$14+COUNTIF(C24:AG24,$A$15)*$G$15</x:f>
        <x:v>197</x:v>
      </x:c>
      <x:c r="AJ24" s="106" t="n">
        <x:f>COUNTIF(C24:AG24,$A$12)</x:f>
        <x:v>7</x:v>
      </x:c>
      <x:c r="AK24" s="106" t="n">
        <x:f>COUNTIF(C24:AG24,$A$13)</x:f>
        <x:v>1</x:v>
      </x:c>
      <x:c r="AL24" s="106" t="n">
        <x:f>COUNTIF(C24:AG24,$A$14)</x:f>
        <x:v>0</x:v>
      </x:c>
      <x:c r="AM24" s="106" t="n">
        <x:f>COUNTIF(C24:AG24,$A$15)</x:f>
        <x:v>0</x:v>
      </x:c>
    </x:row>
    <x:row r="25" ht="20" customHeight="1">
      <x:c r="A25" s="91" t="str">
        <x:v>Felix Wagner</x:v>
      </x:c>
      <x:c r="B25" s="91" t="str">
        <x:v>Vollzeit</x:v>
      </x:c>
      <x:c r="C25" s="105" t="str">
        <x:v>1B</x:v>
      </x:c>
      <x:c r="D25" s="105" t="str">
        <x:v>2B</x:v>
      </x:c>
      <x:c r="E25" s="105" t="str">
        <x:v>1A</x:v>
      </x:c>
      <x:c r="F25" s="105" t="str">
        <x:v>1B</x:v>
      </x:c>
      <x:c r="G25" s="105" t="str">
        <x:v>2A</x:v>
      </x:c>
      <x:c r="H25" s="105" t="str">
        <x:v>2B</x:v>
      </x:c>
      <x:c r="I25" s="105" t="str">
        <x:v>FR</x:v>
      </x:c>
      <x:c r="J25" s="105" t="str">
        <x:v>FR</x:v>
      </x:c>
      <x:c r="K25" s="105" t="str">
        <x:v>2A</x:v>
      </x:c>
      <x:c r="L25" s="105" t="str">
        <x:v>2B</x:v>
      </x:c>
      <x:c r="M25" s="105" t="str">
        <x:v>1A</x:v>
      </x:c>
      <x:c r="N25" s="105" t="str">
        <x:v>1B</x:v>
      </x:c>
      <x:c r="O25" s="105" t="str">
        <x:v>2A</x:v>
      </x:c>
      <x:c r="P25" s="105" t="str">
        <x:v>FR</x:v>
      </x:c>
      <x:c r="Q25" s="105" t="str">
        <x:v>FR</x:v>
      </x:c>
      <x:c r="R25" s="105" t="str">
        <x:v>1B</x:v>
      </x:c>
      <x:c r="S25" s="105" t="str">
        <x:v>2A</x:v>
      </x:c>
      <x:c r="T25" s="105" t="str">
        <x:v>2B</x:v>
      </x:c>
      <x:c r="U25" s="105" t="str">
        <x:v>1A</x:v>
      </x:c>
      <x:c r="V25" s="105" t="str">
        <x:v>1B</x:v>
      </x:c>
      <x:c r="W25" s="105" t="str">
        <x:v>1A</x:v>
      </x:c>
      <x:c r="X25" s="105" t="str">
        <x:v>FR</x:v>
      </x:c>
      <x:c r="Y25" s="105" t="str">
        <x:v>K</x:v>
      </x:c>
      <x:c r="Z25" s="105" t="str">
        <x:v>1B</x:v>
      </x:c>
      <x:c r="AA25" s="105" t="str">
        <x:v>2A</x:v>
      </x:c>
      <x:c r="AB25" s="105" t="str">
        <x:v>2B</x:v>
      </x:c>
      <x:c r="AC25" s="105" t="str">
        <x:v>1A</x:v>
      </x:c>
      <x:c r="AD25" s="105" t="str">
        <x:v>FR</x:v>
      </x:c>
      <x:c r="AE25" s="105" t="str">
        <x:v>FR</x:v>
      </x:c>
      <x:c r="AF25" s="105" t="str">
        <x:v>2B</x:v>
      </x:c>
      <x:c r="AG25" s="105" t="str">
        <x:v>1A</x:v>
      </x:c>
      <x:c r="AH25" s="106" t="n">
        <x:f>COUNTIF(C25:AG25,$A$8)+COUNTIF(C25:AG25,$A$9)+COUNTIF(C25:AG25,$A$10)+COUNTIF(C25:AG25,$A$11)</x:f>
        <x:v>23</x:v>
      </x:c>
      <x:c r="AI25" s="107" t="n">
        <x:f>COUNTIF(C25:AG25,$A$8)*$G$8+COUNTIF(C25:AG25,$A$9)*$G$9+COUNTIF(C25:AG25,$A$10)*$G$10+COUNTIF(C25:AG25,$A$11)*$G$11+COUNTIF(C25:AG25,$A$12)*$G$12+COUNTIF(C25:AG25,$A$13)*$G$13+COUNTIF(C25:AG25,$A$14)*$G$14+COUNTIF(C25:AG25,$A$15)*$G$15</x:f>
        <x:v>196.75</x:v>
      </x:c>
      <x:c r="AJ25" s="106" t="n">
        <x:f>COUNTIF(C25:AG25,$A$12)</x:f>
        <x:v>7</x:v>
      </x:c>
      <x:c r="AK25" s="106" t="n">
        <x:f>COUNTIF(C25:AG25,$A$13)</x:f>
        <x:v>0</x:v>
      </x:c>
      <x:c r="AL25" s="106" t="n">
        <x:f>COUNTIF(C25:AG25,$A$14)</x:f>
        <x:v>1</x:v>
      </x:c>
      <x:c r="AM25" s="106" t="n">
        <x:f>COUNTIF(C25:AG25,$A$15)</x:f>
        <x:v>0</x:v>
      </x:c>
    </x:row>
    <x:row r="26" ht="20" customHeight="1">
      <x:c r="A26" s="91" t="str">
        <x:v>Greta Braun</x:v>
      </x:c>
      <x:c r="B26" s="91" t="str">
        <x:v>Vollzeit</x:v>
      </x:c>
      <x:c r="C26" s="105" t="str">
        <x:v>FR</x:v>
      </x:c>
      <x:c r="D26" s="105" t="str">
        <x:v>1A</x:v>
      </x:c>
      <x:c r="E26" s="105" t="str">
        <x:v>1B</x:v>
      </x:c>
      <x:c r="F26" s="105" t="str">
        <x:v>2A</x:v>
      </x:c>
      <x:c r="G26" s="105" t="str">
        <x:v>2B</x:v>
      </x:c>
      <x:c r="H26" s="105" t="str">
        <x:v>1A</x:v>
      </x:c>
      <x:c r="I26" s="105" t="str">
        <x:v>FR</x:v>
      </x:c>
      <x:c r="J26" s="105" t="str">
        <x:v>FR</x:v>
      </x:c>
      <x:c r="K26" s="105" t="str">
        <x:v>2B</x:v>
      </x:c>
      <x:c r="L26" s="105" t="str">
        <x:v>1A</x:v>
      </x:c>
      <x:c r="M26" s="105" t="str">
        <x:v>1B</x:v>
      </x:c>
      <x:c r="N26" s="105" t="str">
        <x:v>2A</x:v>
      </x:c>
      <x:c r="O26" s="105" t="str">
        <x:v>2B</x:v>
      </x:c>
      <x:c r="P26" s="105" t="str">
        <x:v>FR</x:v>
      </x:c>
      <x:c r="Q26" s="105" t="str">
        <x:v>1B</x:v>
      </x:c>
      <x:c r="R26" s="105" t="str">
        <x:v>2A</x:v>
      </x:c>
      <x:c r="S26" s="105" t="str">
        <x:v>2B</x:v>
      </x:c>
      <x:c r="T26" s="105" t="str">
        <x:v>K</x:v>
      </x:c>
      <x:c r="U26" s="105" t="str">
        <x:v>1B</x:v>
      </x:c>
      <x:c r="V26" s="105" t="str">
        <x:v>2A</x:v>
      </x:c>
      <x:c r="W26" s="105" t="str">
        <x:v>FR</x:v>
      </x:c>
      <x:c r="X26" s="105" t="str">
        <x:v>FR</x:v>
      </x:c>
      <x:c r="Y26" s="105" t="str">
        <x:v>1B</x:v>
      </x:c>
      <x:c r="Z26" s="105" t="str">
        <x:v>2A</x:v>
      </x:c>
      <x:c r="AA26" s="105" t="str">
        <x:v>2B</x:v>
      </x:c>
      <x:c r="AB26" s="105" t="str">
        <x:v>1A</x:v>
      </x:c>
      <x:c r="AC26" s="105" t="str">
        <x:v>1B</x:v>
      </x:c>
      <x:c r="AD26" s="105" t="str">
        <x:v>FR</x:v>
      </x:c>
      <x:c r="AE26" s="105" t="str">
        <x:v>FR</x:v>
      </x:c>
      <x:c r="AF26" s="105" t="str">
        <x:v>1A</x:v>
      </x:c>
      <x:c r="AG26" s="105" t="str">
        <x:v>1B</x:v>
      </x:c>
      <x:c r="AH26" s="106" t="n">
        <x:f>COUNTIF(C26:AG26,$A$8)+COUNTIF(C26:AG26,$A$9)+COUNTIF(C26:AG26,$A$10)+COUNTIF(C26:AG26,$A$11)</x:f>
        <x:v>22</x:v>
      </x:c>
      <x:c r="AI26" s="107" t="n">
        <x:f>COUNTIF(C26:AG26,$A$8)*$G$8+COUNTIF(C26:AG26,$A$9)*$G$9+COUNTIF(C26:AG26,$A$10)*$G$10+COUNTIF(C26:AG26,$A$11)*$G$11+COUNTIF(C26:AG26,$A$12)*$G$12+COUNTIF(C26:AG26,$A$13)*$G$13+COUNTIF(C26:AG26,$A$14)*$G$14+COUNTIF(C26:AG26,$A$15)*$G$15</x:f>
        <x:v>188.25</x:v>
      </x:c>
      <x:c r="AJ26" s="106" t="n">
        <x:f>COUNTIF(C26:AG26,$A$12)</x:f>
        <x:v>8</x:v>
      </x:c>
      <x:c r="AK26" s="106" t="n">
        <x:f>COUNTIF(C26:AG26,$A$13)</x:f>
        <x:v>0</x:v>
      </x:c>
      <x:c r="AL26" s="106" t="n">
        <x:f>COUNTIF(C26:AG26,$A$14)</x:f>
        <x:v>1</x:v>
      </x:c>
      <x:c r="AM26" s="106" t="n">
        <x:f>COUNTIF(C26:AG26,$A$15)</x:f>
        <x:v>0</x:v>
      </x:c>
    </x:row>
    <x:row r="27" ht="20" customHeight="1">
      <x:c r="A27" s="91" t="str">
        <x:v>Hannes Richter</x:v>
      </x:c>
      <x:c r="B27" s="91" t="str">
        <x:v>Ausbildung</x:v>
      </x:c>
      <x:c r="C27" s="105" t="str">
        <x:v>FR</x:v>
      </x:c>
      <x:c r="D27" s="105" t="str">
        <x:v>1B</x:v>
      </x:c>
      <x:c r="E27" s="105" t="str">
        <x:v>2A</x:v>
      </x:c>
      <x:c r="F27" s="105" t="str">
        <x:v>2B</x:v>
      </x:c>
      <x:c r="G27" s="105" t="str">
        <x:v>1A</x:v>
      </x:c>
      <x:c r="H27" s="105" t="str">
        <x:v>1B</x:v>
      </x:c>
      <x:c r="I27" s="105" t="str">
        <x:v>FR</x:v>
      </x:c>
      <x:c r="J27" s="105" t="str">
        <x:v>FR</x:v>
      </x:c>
      <x:c r="K27" s="105" t="str">
        <x:v>1A</x:v>
      </x:c>
      <x:c r="L27" s="105" t="str">
        <x:v>1B</x:v>
      </x:c>
      <x:c r="M27" s="105" t="str">
        <x:v>2A</x:v>
      </x:c>
      <x:c r="N27" s="105" t="str">
        <x:v>2B</x:v>
      </x:c>
      <x:c r="O27" s="105" t="str">
        <x:v>K</x:v>
      </x:c>
      <x:c r="P27" s="105" t="str">
        <x:v>1A</x:v>
      </x:c>
      <x:c r="Q27" s="105" t="str">
        <x:v>FR</x:v>
      </x:c>
      <x:c r="R27" s="105" t="str">
        <x:v>2B</x:v>
      </x:c>
      <x:c r="S27" s="105" t="str">
        <x:v>1A</x:v>
      </x:c>
      <x:c r="T27" s="105" t="str">
        <x:v>1B</x:v>
      </x:c>
      <x:c r="U27" s="105" t="str">
        <x:v>2A</x:v>
      </x:c>
      <x:c r="V27" s="105" t="str">
        <x:v>2B</x:v>
      </x:c>
      <x:c r="W27" s="105" t="str">
        <x:v>FR</x:v>
      </x:c>
      <x:c r="X27" s="105" t="str">
        <x:v>FR</x:v>
      </x:c>
      <x:c r="Y27" s="105" t="str">
        <x:v>2A</x:v>
      </x:c>
      <x:c r="Z27" s="105" t="str">
        <x:v>2B</x:v>
      </x:c>
      <x:c r="AA27" s="105" t="str">
        <x:v>1A</x:v>
      </x:c>
      <x:c r="AB27" s="105" t="str">
        <x:v>1B</x:v>
      </x:c>
      <x:c r="AC27" s="105" t="str">
        <x:v>F</x:v>
      </x:c>
      <x:c r="AD27" s="105" t="str">
        <x:v>FR</x:v>
      </x:c>
      <x:c r="AE27" s="105" t="str">
        <x:v>1B</x:v>
      </x:c>
      <x:c r="AF27" s="105" t="str">
        <x:v>1B</x:v>
      </x:c>
      <x:c r="AG27" s="105" t="str">
        <x:v>2A</x:v>
      </x:c>
      <x:c r="AH27" s="106" t="n">
        <x:f>COUNTIF(C27:AG27,$A$8)+COUNTIF(C27:AG27,$A$9)+COUNTIF(C27:AG27,$A$10)+COUNTIF(C27:AG27,$A$11)</x:f>
        <x:v>22</x:v>
      </x:c>
      <x:c r="AI27" s="107" t="n">
        <x:f>COUNTIF(C27:AG27,$A$8)*$G$8+COUNTIF(C27:AG27,$A$9)*$G$9+COUNTIF(C27:AG27,$A$10)*$G$10+COUNTIF(C27:AG27,$A$11)*$G$11+COUNTIF(C27:AG27,$A$12)*$G$12+COUNTIF(C27:AG27,$A$13)*$G$13+COUNTIF(C27:AG27,$A$14)*$G$14+COUNTIF(C27:AG27,$A$15)*$G$15</x:f>
        <x:v>188.25</x:v>
      </x:c>
      <x:c r="AJ27" s="106" t="n">
        <x:f>COUNTIF(C27:AG27,$A$12)</x:f>
        <x:v>7</x:v>
      </x:c>
      <x:c r="AK27" s="106" t="n">
        <x:f>COUNTIF(C27:AG27,$A$13)</x:f>
        <x:v>1</x:v>
      </x:c>
      <x:c r="AL27" s="106" t="n">
        <x:f>COUNTIF(C27:AG27,$A$14)</x:f>
        <x:v>1</x:v>
      </x:c>
      <x:c r="AM27" s="106" t="n">
        <x:f>COUNTIF(C27:AG27,$A$15)</x:f>
        <x:v>0</x:v>
      </x:c>
    </x:row>
    <x:row r="28" ht="20" customHeight="1">
      <x:c r="A28" s="91" t="str">
        <x:v>Isabel Neumann</x:v>
      </x:c>
      <x:c r="B28" s="91" t="str">
        <x:v>Teilzeit</x:v>
      </x:c>
      <x:c r="C28" s="105" t="str">
        <x:v>FR</x:v>
      </x:c>
      <x:c r="D28" s="105" t="str">
        <x:v>2A</x:v>
      </x:c>
      <x:c r="E28" s="105" t="str">
        <x:v>2B</x:v>
      </x:c>
      <x:c r="F28" s="105" t="str">
        <x:v>1A</x:v>
      </x:c>
      <x:c r="G28" s="105" t="str">
        <x:v>1B</x:v>
      </x:c>
      <x:c r="H28" s="105" t="str">
        <x:v>2A</x:v>
      </x:c>
      <x:c r="I28" s="105" t="str">
        <x:v>FR</x:v>
      </x:c>
      <x:c r="J28" s="105" t="str">
        <x:v>1B</x:v>
      </x:c>
      <x:c r="K28" s="105" t="str">
        <x:v>1B</x:v>
      </x:c>
      <x:c r="L28" s="105" t="str">
        <x:v>2A</x:v>
      </x:c>
      <x:c r="M28" s="105" t="str">
        <x:v>2B</x:v>
      </x:c>
      <x:c r="N28" s="105" t="str">
        <x:v>1A</x:v>
      </x:c>
      <x:c r="O28" s="105" t="str">
        <x:v>1B</x:v>
      </x:c>
      <x:c r="P28" s="105" t="str">
        <x:v>FR</x:v>
      </x:c>
      <x:c r="Q28" s="105" t="str">
        <x:v>FR</x:v>
      </x:c>
      <x:c r="R28" s="105" t="str">
        <x:v>1A</x:v>
      </x:c>
      <x:c r="S28" s="105" t="str">
        <x:v>1B</x:v>
      </x:c>
      <x:c r="T28" s="105" t="str">
        <x:v>2A</x:v>
      </x:c>
      <x:c r="U28" s="105" t="str">
        <x:v>2B</x:v>
      </x:c>
      <x:c r="V28" s="105" t="str">
        <x:v>F</x:v>
      </x:c>
      <x:c r="W28" s="105" t="str">
        <x:v>FR</x:v>
      </x:c>
      <x:c r="X28" s="105" t="str">
        <x:v>FR</x:v>
      </x:c>
      <x:c r="Y28" s="105" t="str">
        <x:v>2B</x:v>
      </x:c>
      <x:c r="Z28" s="105" t="str">
        <x:v>1A</x:v>
      </x:c>
      <x:c r="AA28" s="105" t="str">
        <x:v>1B</x:v>
      </x:c>
      <x:c r="AB28" s="105" t="str">
        <x:v>2A</x:v>
      </x:c>
      <x:c r="AC28" s="105" t="str">
        <x:v>2B</x:v>
      </x:c>
      <x:c r="AD28" s="105" t="str">
        <x:v>1A</x:v>
      </x:c>
      <x:c r="AE28" s="105" t="str">
        <x:v>FR</x:v>
      </x:c>
      <x:c r="AF28" s="105" t="str">
        <x:v>2A</x:v>
      </x:c>
      <x:c r="AG28" s="105" t="str">
        <x:v>2B</x:v>
      </x:c>
      <x:c r="AH28" s="106" t="n">
        <x:f>COUNTIF(C28:AG28,$A$8)+COUNTIF(C28:AG28,$A$9)+COUNTIF(C28:AG28,$A$10)+COUNTIF(C28:AG28,$A$11)</x:f>
        <x:v>23</x:v>
      </x:c>
      <x:c r="AI28" s="107" t="n">
        <x:f>COUNTIF(C28:AG28,$A$8)*$G$8+COUNTIF(C28:AG28,$A$9)*$G$9+COUNTIF(C28:AG28,$A$10)*$G$10+COUNTIF(C28:AG28,$A$11)*$G$11+COUNTIF(C28:AG28,$A$12)*$G$12+COUNTIF(C28:AG28,$A$13)*$G$13+COUNTIF(C28:AG28,$A$14)*$G$14+COUNTIF(C28:AG28,$A$15)*$G$15</x:f>
        <x:v>197</x:v>
      </x:c>
      <x:c r="AJ28" s="106" t="n">
        <x:f>COUNTIF(C28:AG28,$A$12)</x:f>
        <x:v>7</x:v>
      </x:c>
      <x:c r="AK28" s="106" t="n">
        <x:f>COUNTIF(C28:AG28,$A$13)</x:f>
        <x:v>1</x:v>
      </x:c>
      <x:c r="AL28" s="106" t="n">
        <x:f>COUNTIF(C28:AG28,$A$14)</x:f>
        <x:v>0</x:v>
      </x:c>
      <x:c r="AM28" s="106" t="n">
        <x:f>COUNTIF(C28:AG28,$A$15)</x:f>
        <x:v>0</x:v>
      </x:c>
    </x:row>
    <x:row r="29" ht="20" customHeight="1">
      <x:c r="A29" s="91" t="str">
        <x:v>Jonas Klein</x:v>
      </x:c>
      <x:c r="B29" s="91" t="str">
        <x:v>Vollzeit</x:v>
      </x:c>
      <x:c r="C29" s="105" t="str">
        <x:v>FR</x:v>
      </x:c>
      <x:c r="D29" s="105" t="str">
        <x:v>2B</x:v>
      </x:c>
      <x:c r="E29" s="105" t="str">
        <x:v>K</x:v>
      </x:c>
      <x:c r="F29" s="105" t="str">
        <x:v>1B</x:v>
      </x:c>
      <x:c r="G29" s="105" t="str">
        <x:v>2A</x:v>
      </x:c>
      <x:c r="H29" s="105" t="str">
        <x:v>2B</x:v>
      </x:c>
      <x:c r="I29" s="105" t="str">
        <x:v>1A</x:v>
      </x:c>
      <x:c r="J29" s="105" t="str">
        <x:v>FR</x:v>
      </x:c>
      <x:c r="K29" s="105" t="str">
        <x:v>2A</x:v>
      </x:c>
      <x:c r="L29" s="105" t="str">
        <x:v>2B</x:v>
      </x:c>
      <x:c r="M29" s="105" t="str">
        <x:v>1A</x:v>
      </x:c>
      <x:c r="N29" s="105" t="str">
        <x:v>1B</x:v>
      </x:c>
      <x:c r="O29" s="105" t="str">
        <x:v>F</x:v>
      </x:c>
      <x:c r="P29" s="105" t="str">
        <x:v>FR</x:v>
      </x:c>
      <x:c r="Q29" s="105" t="str">
        <x:v>FR</x:v>
      </x:c>
      <x:c r="R29" s="105" t="str">
        <x:v>1B</x:v>
      </x:c>
      <x:c r="S29" s="105" t="str">
        <x:v>2A</x:v>
      </x:c>
      <x:c r="T29" s="105" t="str">
        <x:v>2B</x:v>
      </x:c>
      <x:c r="U29" s="105" t="str">
        <x:v>1A</x:v>
      </x:c>
      <x:c r="V29" s="105" t="str">
        <x:v>1B</x:v>
      </x:c>
      <x:c r="W29" s="105" t="str">
        <x:v>FR</x:v>
      </x:c>
      <x:c r="X29" s="105" t="str">
        <x:v>1B</x:v>
      </x:c>
      <x:c r="Y29" s="105" t="str">
        <x:v>1A</x:v>
      </x:c>
      <x:c r="Z29" s="105" t="str">
        <x:v>1B</x:v>
      </x:c>
      <x:c r="AA29" s="105" t="str">
        <x:v>2A</x:v>
      </x:c>
      <x:c r="AB29" s="105" t="str">
        <x:v>2B</x:v>
      </x:c>
      <x:c r="AC29" s="105" t="str">
        <x:v>1A</x:v>
      </x:c>
      <x:c r="AD29" s="105" t="str">
        <x:v>FR</x:v>
      </x:c>
      <x:c r="AE29" s="105" t="str">
        <x:v>FR</x:v>
      </x:c>
      <x:c r="AF29" s="105" t="str">
        <x:v>2B</x:v>
      </x:c>
      <x:c r="AG29" s="105" t="str">
        <x:v>1A</x:v>
      </x:c>
      <x:c r="AH29" s="106" t="n">
        <x:f>COUNTIF(C29:AG29,$A$8)+COUNTIF(C29:AG29,$A$9)+COUNTIF(C29:AG29,$A$10)+COUNTIF(C29:AG29,$A$11)</x:f>
        <x:v>22</x:v>
      </x:c>
      <x:c r="AI29" s="107" t="n">
        <x:f>COUNTIF(C29:AG29,$A$8)*$G$8+COUNTIF(C29:AG29,$A$9)*$G$9+COUNTIF(C29:AG29,$A$10)*$G$10+COUNTIF(C29:AG29,$A$11)*$G$11+COUNTIF(C29:AG29,$A$12)*$G$12+COUNTIF(C29:AG29,$A$13)*$G$13+COUNTIF(C29:AG29,$A$14)*$G$14+COUNTIF(C29:AG29,$A$15)*$G$15</x:f>
        <x:v>188</x:v>
      </x:c>
      <x:c r="AJ29" s="106" t="n">
        <x:f>COUNTIF(C29:AG29,$A$12)</x:f>
        <x:v>7</x:v>
      </x:c>
      <x:c r="AK29" s="106" t="n">
        <x:f>COUNTIF(C29:AG29,$A$13)</x:f>
        <x:v>1</x:v>
      </x:c>
      <x:c r="AL29" s="106" t="n">
        <x:f>COUNTIF(C29:AG29,$A$14)</x:f>
        <x:v>1</x:v>
      </x:c>
      <x:c r="AM29" s="106" t="n">
        <x:f>COUNTIF(C29:AG29,$A$15)</x:f>
        <x:v>0</x:v>
      </x:c>
    </x:row>
    <x:row r="30" ht="20" customHeight="1">
      <x:c r="A30" s="91" t="str">
        <x:v>Lara Zimmermann</x:v>
      </x:c>
      <x:c r="B30" s="91" t="str">
        <x:v>Vollzeit</x:v>
      </x:c>
      <x:c r="C30" s="105" t="str">
        <x:v>1B</x:v>
      </x:c>
      <x:c r="D30" s="105" t="str">
        <x:v>1A</x:v>
      </x:c>
      <x:c r="E30" s="105" t="str">
        <x:v>1B</x:v>
      </x:c>
      <x:c r="F30" s="105" t="str">
        <x:v>2A</x:v>
      </x:c>
      <x:c r="G30" s="105" t="str">
        <x:v>2B</x:v>
      </x:c>
      <x:c r="H30" s="105" t="str">
        <x:v>F</x:v>
      </x:c>
      <x:c r="I30" s="105" t="str">
        <x:v>FR</x:v>
      </x:c>
      <x:c r="J30" s="105" t="str">
        <x:v>FR</x:v>
      </x:c>
      <x:c r="K30" s="105" t="str">
        <x:v>2B</x:v>
      </x:c>
      <x:c r="L30" s="105" t="str">
        <x:v>1A</x:v>
      </x:c>
      <x:c r="M30" s="105" t="str">
        <x:v>1B</x:v>
      </x:c>
      <x:c r="N30" s="105" t="str">
        <x:v>2A</x:v>
      </x:c>
      <x:c r="O30" s="105" t="str">
        <x:v>2B</x:v>
      </x:c>
      <x:c r="P30" s="105" t="str">
        <x:v>FR</x:v>
      </x:c>
      <x:c r="Q30" s="105" t="str">
        <x:v>FR</x:v>
      </x:c>
      <x:c r="R30" s="105" t="str">
        <x:v>2A</x:v>
      </x:c>
      <x:c r="S30" s="105" t="str">
        <x:v>2B</x:v>
      </x:c>
      <x:c r="T30" s="105" t="str">
        <x:v>1A</x:v>
      </x:c>
      <x:c r="U30" s="105" t="str">
        <x:v>1B</x:v>
      </x:c>
      <x:c r="V30" s="105" t="str">
        <x:v>2A</x:v>
      </x:c>
      <x:c r="W30" s="105" t="str">
        <x:v>1A</x:v>
      </x:c>
      <x:c r="X30" s="105" t="str">
        <x:v>FR</x:v>
      </x:c>
      <x:c r="Y30" s="105" t="str">
        <x:v>1B</x:v>
      </x:c>
      <x:c r="Z30" s="105" t="str">
        <x:v>2A</x:v>
      </x:c>
      <x:c r="AA30" s="105" t="str">
        <x:v>2B</x:v>
      </x:c>
      <x:c r="AB30" s="105" t="str">
        <x:v>1A</x:v>
      </x:c>
      <x:c r="AC30" s="105" t="str">
        <x:v>1B</x:v>
      </x:c>
      <x:c r="AD30" s="105" t="str">
        <x:v>FR</x:v>
      </x:c>
      <x:c r="AE30" s="105" t="str">
        <x:v>FR</x:v>
      </x:c>
      <x:c r="AF30" s="105" t="str">
        <x:v>1A</x:v>
      </x:c>
      <x:c r="AG30" s="105" t="str">
        <x:v>1B</x:v>
      </x:c>
      <x:c r="AH30" s="106" t="n">
        <x:f>COUNTIF(C30:AG30,$A$8)+COUNTIF(C30:AG30,$A$9)+COUNTIF(C30:AG30,$A$10)+COUNTIF(C30:AG30,$A$11)</x:f>
        <x:v>23</x:v>
      </x:c>
      <x:c r="AI30" s="107" t="n">
        <x:f>COUNTIF(C30:AG30,$A$8)*$G$8+COUNTIF(C30:AG30,$A$9)*$G$9+COUNTIF(C30:AG30,$A$10)*$G$10+COUNTIF(C30:AG30,$A$11)*$G$11+COUNTIF(C30:AG30,$A$12)*$G$12+COUNTIF(C30:AG30,$A$13)*$G$13+COUNTIF(C30:AG30,$A$14)*$G$14+COUNTIF(C30:AG30,$A$15)*$G$15</x:f>
        <x:v>196.75</x:v>
      </x:c>
      <x:c r="AJ30" s="106" t="n">
        <x:f>COUNTIF(C30:AG30,$A$12)</x:f>
        <x:v>7</x:v>
      </x:c>
      <x:c r="AK30" s="106" t="n">
        <x:f>COUNTIF(C30:AG30,$A$13)</x:f>
        <x:v>1</x:v>
      </x:c>
      <x:c r="AL30" s="106" t="n">
        <x:f>COUNTIF(C30:AG30,$A$14)</x:f>
        <x:v>0</x:v>
      </x:c>
      <x:c r="AM30" s="106" t="n">
        <x:f>COUNTIF(C30:AG30,$A$15)</x:f>
        <x:v>0</x:v>
      </x:c>
    </x:row>
    <x:row r="31" ht="20" customHeight="1">
      <x:c r="A31" s="91" t="str">
        <x:v>Max Berger</x:v>
      </x:c>
      <x:c r="B31" s="91" t="str">
        <x:v>Aushilfe</x:v>
      </x:c>
      <x:c r="C31" s="105" t="str">
        <x:v>FR</x:v>
      </x:c>
      <x:c r="D31" s="105" t="str">
        <x:v>1B</x:v>
      </x:c>
      <x:c r="E31" s="105" t="str">
        <x:v>2A</x:v>
      </x:c>
      <x:c r="F31" s="105" t="str">
        <x:v>2B</x:v>
      </x:c>
      <x:c r="G31" s="105" t="str">
        <x:v>1A</x:v>
      </x:c>
      <x:c r="H31" s="105" t="str">
        <x:v>1B</x:v>
      </x:c>
      <x:c r="I31" s="105" t="str">
        <x:v>FR</x:v>
      </x:c>
      <x:c r="J31" s="105" t="str">
        <x:v>FR</x:v>
      </x:c>
      <x:c r="K31" s="105" t="str">
        <x:v>1A</x:v>
      </x:c>
      <x:c r="L31" s="105" t="str">
        <x:v>1B</x:v>
      </x:c>
      <x:c r="M31" s="105" t="str">
        <x:v>2A</x:v>
      </x:c>
      <x:c r="N31" s="105" t="str">
        <x:v>2B</x:v>
      </x:c>
      <x:c r="O31" s="105" t="str">
        <x:v>1A</x:v>
      </x:c>
      <x:c r="P31" s="105" t="str">
        <x:v>FR</x:v>
      </x:c>
      <x:c r="Q31" s="105" t="str">
        <x:v>1B</x:v>
      </x:c>
      <x:c r="R31" s="105" t="str">
        <x:v>2B</x:v>
      </x:c>
      <x:c r="S31" s="105" t="str">
        <x:v>1A</x:v>
      </x:c>
      <x:c r="T31" s="105" t="str">
        <x:v>1B</x:v>
      </x:c>
      <x:c r="U31" s="105" t="str">
        <x:v>2A</x:v>
      </x:c>
      <x:c r="V31" s="105" t="str">
        <x:v>2B</x:v>
      </x:c>
      <x:c r="W31" s="105" t="str">
        <x:v>FR</x:v>
      </x:c>
      <x:c r="X31" s="105" t="str">
        <x:v>FR</x:v>
      </x:c>
      <x:c r="Y31" s="105" t="str">
        <x:v>2A</x:v>
      </x:c>
      <x:c r="Z31" s="105" t="str">
        <x:v>2B</x:v>
      </x:c>
      <x:c r="AA31" s="105" t="str">
        <x:v>1A</x:v>
      </x:c>
      <x:c r="AB31" s="105" t="str">
        <x:v>1B</x:v>
      </x:c>
      <x:c r="AC31" s="105" t="str">
        <x:v>2A</x:v>
      </x:c>
      <x:c r="AD31" s="105" t="str">
        <x:v>FR</x:v>
      </x:c>
      <x:c r="AE31" s="105" t="str">
        <x:v>FR</x:v>
      </x:c>
      <x:c r="AF31" s="105" t="str">
        <x:v>1B</x:v>
      </x:c>
      <x:c r="AG31" s="105" t="str">
        <x:v>2A</x:v>
      </x:c>
      <x:c r="AH31" s="106" t="n">
        <x:f>COUNTIF(C31:AG31,$A$8)+COUNTIF(C31:AG31,$A$9)+COUNTIF(C31:AG31,$A$10)+COUNTIF(C31:AG31,$A$11)</x:f>
        <x:v>23</x:v>
      </x:c>
      <x:c r="AI31" s="107" t="n">
        <x:f>COUNTIF(C31:AG31,$A$8)*$G$8+COUNTIF(C31:AG31,$A$9)*$G$9+COUNTIF(C31:AG31,$A$10)*$G$10+COUNTIF(C31:AG31,$A$11)*$G$11+COUNTIF(C31:AG31,$A$12)*$G$12+COUNTIF(C31:AG31,$A$13)*$G$13+COUNTIF(C31:AG31,$A$14)*$G$14+COUNTIF(C31:AG31,$A$15)*$G$15</x:f>
        <x:v>197</x:v>
      </x:c>
      <x:c r="AJ31" s="106" t="n">
        <x:f>COUNTIF(C31:AG31,$A$12)</x:f>
        <x:v>8</x:v>
      </x:c>
      <x:c r="AK31" s="106" t="n">
        <x:f>COUNTIF(C31:AG31,$A$13)</x:f>
        <x:v>0</x:v>
      </x:c>
      <x:c r="AL31" s="106" t="n">
        <x:f>COUNTIF(C31:AG31,$A$14)</x:f>
        <x:v>0</x:v>
      </x:c>
      <x:c r="AM31" s="106" t="n">
        <x:f>COUNTIF(C31:AG31,$A$15)</x:f>
        <x:v>0</x:v>
      </x:c>
    </x:row>
    <x:row r="32" ht="20" customHeight="1">
      <x:c r="A32" s="91" t="str">
        <x:v>Nina Schwarz</x:v>
      </x:c>
      <x:c r="B32" s="91" t="str">
        <x:v>Teilzeit</x:v>
      </x:c>
      <x:c r="C32" s="105" t="str">
        <x:v>FR</x:v>
      </x:c>
      <x:c r="D32" s="105" t="str">
        <x:v>2A</x:v>
      </x:c>
      <x:c r="E32" s="105" t="str">
        <x:v>2B</x:v>
      </x:c>
      <x:c r="F32" s="105" t="str">
        <x:v>1A</x:v>
      </x:c>
      <x:c r="G32" s="105" t="str">
        <x:v>1B</x:v>
      </x:c>
      <x:c r="H32" s="105" t="str">
        <x:v>2A</x:v>
      </x:c>
      <x:c r="I32" s="105" t="str">
        <x:v>FR</x:v>
      </x:c>
      <x:c r="J32" s="105" t="str">
        <x:v>FR</x:v>
      </x:c>
      <x:c r="K32" s="105" t="str">
        <x:v>1B</x:v>
      </x:c>
      <x:c r="L32" s="105" t="str">
        <x:v>2A</x:v>
      </x:c>
      <x:c r="M32" s="105" t="str">
        <x:v>2B</x:v>
      </x:c>
      <x:c r="N32" s="105" t="str">
        <x:v>1A</x:v>
      </x:c>
      <x:c r="O32" s="105" t="str">
        <x:v>1B</x:v>
      </x:c>
      <x:c r="P32" s="105" t="str">
        <x:v>1A</x:v>
      </x:c>
      <x:c r="Q32" s="105" t="str">
        <x:v>FR</x:v>
      </x:c>
      <x:c r="R32" s="105" t="str">
        <x:v>1A</x:v>
      </x:c>
      <x:c r="S32" s="105" t="str">
        <x:v>1B</x:v>
      </x:c>
      <x:c r="T32" s="105" t="str">
        <x:v>2A</x:v>
      </x:c>
      <x:c r="U32" s="105" t="str">
        <x:v>2B</x:v>
      </x:c>
      <x:c r="V32" s="105" t="str">
        <x:v>1A</x:v>
      </x:c>
      <x:c r="W32" s="105" t="str">
        <x:v>FR</x:v>
      </x:c>
      <x:c r="X32" s="105" t="str">
        <x:v>FR</x:v>
      </x:c>
      <x:c r="Y32" s="105" t="str">
        <x:v>2B</x:v>
      </x:c>
      <x:c r="Z32" s="105" t="str">
        <x:v>1A</x:v>
      </x:c>
      <x:c r="AA32" s="105" t="str">
        <x:v>1B</x:v>
      </x:c>
      <x:c r="AB32" s="105" t="str">
        <x:v>2A</x:v>
      </x:c>
      <x:c r="AC32" s="105" t="str">
        <x:v>U</x:v>
      </x:c>
      <x:c r="AD32" s="105" t="str">
        <x:v>FR</x:v>
      </x:c>
      <x:c r="AE32" s="105" t="str">
        <x:v>1B</x:v>
      </x:c>
      <x:c r="AF32" s="105" t="str">
        <x:v>2A</x:v>
      </x:c>
      <x:c r="AG32" s="105" t="str">
        <x:v>2B</x:v>
      </x:c>
      <x:c r="AH32" s="106" t="n">
        <x:f>COUNTIF(C32:AG32,$A$8)+COUNTIF(C32:AG32,$A$9)+COUNTIF(C32:AG32,$A$10)+COUNTIF(C32:AG32,$A$11)</x:f>
        <x:v>23</x:v>
      </x:c>
      <x:c r="AI32" s="107" t="n">
        <x:f>COUNTIF(C32:AG32,$A$8)*$G$8+COUNTIF(C32:AG32,$A$9)*$G$9+COUNTIF(C32:AG32,$A$10)*$G$10+COUNTIF(C32:AG32,$A$11)*$G$11+COUNTIF(C32:AG32,$A$12)*$G$12+COUNTIF(C32:AG32,$A$13)*$G$13+COUNTIF(C32:AG32,$A$14)*$G$14+COUNTIF(C32:AG32,$A$15)*$G$15</x:f>
        <x:v>197</x:v>
      </x:c>
      <x:c r="AJ32" s="106" t="n">
        <x:f>COUNTIF(C32:AG32,$A$12)</x:f>
        <x:v>7</x:v>
      </x:c>
      <x:c r="AK32" s="106" t="n">
        <x:f>COUNTIF(C32:AG32,$A$13)</x:f>
        <x:v>0</x:v>
      </x:c>
      <x:c r="AL32" s="106" t="n">
        <x:f>COUNTIF(C32:AG32,$A$14)</x:f>
        <x:v>0</x:v>
      </x:c>
      <x:c r="AM32" s="106" t="n">
        <x:f>COUNTIF(C32:AG32,$A$15)</x:f>
        <x:v>1</x:v>
      </x:c>
    </x:row>
    <x:row r="33" ht="20" customHeight="1">
      <x:c r="A33" s="91" t="str">
        <x:v>Oskar Lang</x:v>
      </x:c>
      <x:c r="B33" s="91" t="str">
        <x:v>Vollzeit</x:v>
      </x:c>
      <x:c r="C33" s="105" t="str">
        <x:v>FR</x:v>
      </x:c>
      <x:c r="D33" s="105" t="str">
        <x:v>2B</x:v>
      </x:c>
      <x:c r="E33" s="105" t="str">
        <x:v>1A</x:v>
      </x:c>
      <x:c r="F33" s="105" t="str">
        <x:v>1B</x:v>
      </x:c>
      <x:c r="G33" s="105" t="str">
        <x:v>2A</x:v>
      </x:c>
      <x:c r="H33" s="105" t="str">
        <x:v>2B</x:v>
      </x:c>
      <x:c r="I33" s="105" t="str">
        <x:v>FR</x:v>
      </x:c>
      <x:c r="J33" s="105" t="str">
        <x:v>1B</x:v>
      </x:c>
      <x:c r="K33" s="105" t="str">
        <x:v>2A</x:v>
      </x:c>
      <x:c r="L33" s="105" t="str">
        <x:v>2B</x:v>
      </x:c>
      <x:c r="M33" s="105" t="str">
        <x:v>1A</x:v>
      </x:c>
      <x:c r="N33" s="105" t="str">
        <x:v>1B</x:v>
      </x:c>
      <x:c r="O33" s="105" t="str">
        <x:v>2A</x:v>
      </x:c>
      <x:c r="P33" s="105" t="str">
        <x:v>FR</x:v>
      </x:c>
      <x:c r="Q33" s="105" t="str">
        <x:v>FR</x:v>
      </x:c>
      <x:c r="R33" s="105" t="str">
        <x:v>1B</x:v>
      </x:c>
      <x:c r="S33" s="105" t="str">
        <x:v>2A</x:v>
      </x:c>
      <x:c r="T33" s="105" t="str">
        <x:v>2B</x:v>
      </x:c>
      <x:c r="U33" s="105" t="str">
        <x:v>1A</x:v>
      </x:c>
      <x:c r="V33" s="105" t="str">
        <x:v>1B</x:v>
      </x:c>
      <x:c r="W33" s="105" t="str">
        <x:v>FR</x:v>
      </x:c>
      <x:c r="X33" s="105" t="str">
        <x:v>FR</x:v>
      </x:c>
      <x:c r="Y33" s="105" t="str">
        <x:v>1A</x:v>
      </x:c>
      <x:c r="Z33" s="105" t="str">
        <x:v>1B</x:v>
      </x:c>
      <x:c r="AA33" s="105" t="str">
        <x:v>2A</x:v>
      </x:c>
      <x:c r="AB33" s="105" t="str">
        <x:v>2B</x:v>
      </x:c>
      <x:c r="AC33" s="105" t="str">
        <x:v>1A</x:v>
      </x:c>
      <x:c r="AD33" s="105" t="str">
        <x:v>1A</x:v>
      </x:c>
      <x:c r="AE33" s="105" t="str">
        <x:v>FR</x:v>
      </x:c>
      <x:c r="AF33" s="105" t="str">
        <x:v>2B</x:v>
      </x:c>
      <x:c r="AG33" s="105" t="str">
        <x:v>1A</x:v>
      </x:c>
      <x:c r="AH33" s="106" t="n">
        <x:f>COUNTIF(C33:AG33,$A$8)+COUNTIF(C33:AG33,$A$9)+COUNTIF(C33:AG33,$A$10)+COUNTIF(C33:AG33,$A$11)</x:f>
        <x:v>24</x:v>
      </x:c>
      <x:c r="AI33" s="107" t="n">
        <x:f>COUNTIF(C33:AG33,$A$8)*$G$8+COUNTIF(C33:AG33,$A$9)*$G$9+COUNTIF(C33:AG33,$A$10)*$G$10+COUNTIF(C33:AG33,$A$11)*$G$11+COUNTIF(C33:AG33,$A$12)*$G$12+COUNTIF(C33:AG33,$A$13)*$G$13+COUNTIF(C33:AG33,$A$14)*$G$14+COUNTIF(C33:AG33,$A$15)*$G$15</x:f>
        <x:v>205.25</x:v>
      </x:c>
      <x:c r="AJ33" s="106" t="n">
        <x:f>COUNTIF(C33:AG33,$A$12)</x:f>
        <x:v>7</x:v>
      </x:c>
      <x:c r="AK33" s="106" t="n">
        <x:f>COUNTIF(C33:AG33,$A$13)</x:f>
        <x:v>0</x:v>
      </x:c>
      <x:c r="AL33" s="106" t="n">
        <x:f>COUNTIF(C33:AG33,$A$14)</x:f>
        <x:v>0</x:v>
      </x:c>
      <x:c r="AM33" s="106" t="n">
        <x:f>COUNTIF(C33:AG33,$A$15)</x:f>
        <x:v>0</x:v>
      </x:c>
    </x:row>
    <x:row r="34" ht="20" customHeight="1">
      <x:c r="A34" s="91" t="str">
        <x:v>Paula Krüger</x:v>
      </x:c>
      <x:c r="B34" s="91" t="str">
        <x:v>Ausbildung</x:v>
      </x:c>
      <x:c r="C34" s="105" t="str">
        <x:v>FR</x:v>
      </x:c>
      <x:c r="D34" s="105" t="str">
        <x:v>1A</x:v>
      </x:c>
      <x:c r="E34" s="105" t="str">
        <x:v>1B</x:v>
      </x:c>
      <x:c r="F34" s="105" t="str">
        <x:v>2A</x:v>
      </x:c>
      <x:c r="G34" s="105" t="str">
        <x:v>2B</x:v>
      </x:c>
      <x:c r="H34" s="105" t="str">
        <x:v>1A</x:v>
      </x:c>
      <x:c r="I34" s="105" t="str">
        <x:v>1A</x:v>
      </x:c>
      <x:c r="J34" s="105" t="str">
        <x:v>FR</x:v>
      </x:c>
      <x:c r="K34" s="105" t="str">
        <x:v>2B</x:v>
      </x:c>
      <x:c r="L34" s="105" t="str">
        <x:v>1A</x:v>
      </x:c>
      <x:c r="M34" s="105" t="str">
        <x:v>1B</x:v>
      </x:c>
      <x:c r="N34" s="105" t="str">
        <x:v>2A</x:v>
      </x:c>
      <x:c r="O34" s="105" t="str">
        <x:v>2B</x:v>
      </x:c>
      <x:c r="P34" s="105" t="str">
        <x:v>FR</x:v>
      </x:c>
      <x:c r="Q34" s="105" t="str">
        <x:v>FR</x:v>
      </x:c>
      <x:c r="R34" s="105" t="str">
        <x:v>2A</x:v>
      </x:c>
      <x:c r="S34" s="105" t="str">
        <x:v>2B</x:v>
      </x:c>
      <x:c r="T34" s="105" t="str">
        <x:v>1A</x:v>
      </x:c>
      <x:c r="U34" s="105" t="str">
        <x:v>1B</x:v>
      </x:c>
      <x:c r="V34" s="105" t="str">
        <x:v>2A</x:v>
      </x:c>
      <x:c r="W34" s="105" t="str">
        <x:v>FR</x:v>
      </x:c>
      <x:c r="X34" s="105" t="str">
        <x:v>1B</x:v>
      </x:c>
      <x:c r="Y34" s="105" t="str">
        <x:v>1B</x:v>
      </x:c>
      <x:c r="Z34" s="105" t="str">
        <x:v>2A</x:v>
      </x:c>
      <x:c r="AA34" s="105" t="str">
        <x:v>2B</x:v>
      </x:c>
      <x:c r="AB34" s="105" t="str">
        <x:v>1A</x:v>
      </x:c>
      <x:c r="AC34" s="105" t="str">
        <x:v>1B</x:v>
      </x:c>
      <x:c r="AD34" s="105" t="str">
        <x:v>FR</x:v>
      </x:c>
      <x:c r="AE34" s="105" t="str">
        <x:v>FR</x:v>
      </x:c>
      <x:c r="AF34" s="105" t="str">
        <x:v>1A</x:v>
      </x:c>
      <x:c r="AG34" s="105" t="str">
        <x:v>1B</x:v>
      </x:c>
      <x:c r="AH34" s="106" t="n">
        <x:f>COUNTIF(C34:AG34,$A$8)+COUNTIF(C34:AG34,$A$9)+COUNTIF(C34:AG34,$A$10)+COUNTIF(C34:AG34,$A$11)</x:f>
        <x:v>24</x:v>
      </x:c>
      <x:c r="AI34" s="107" t="n">
        <x:f>COUNTIF(C34:AG34,$A$8)*$G$8+COUNTIF(C34:AG34,$A$9)*$G$9+COUNTIF(C34:AG34,$A$10)*$G$10+COUNTIF(C34:AG34,$A$11)*$G$11+COUNTIF(C34:AG34,$A$12)*$G$12+COUNTIF(C34:AG34,$A$13)*$G$13+COUNTIF(C34:AG34,$A$14)*$G$14+COUNTIF(C34:AG34,$A$15)*$G$15</x:f>
        <x:v>205.25</x:v>
      </x:c>
      <x:c r="AJ34" s="106" t="n">
        <x:f>COUNTIF(C34:AG34,$A$12)</x:f>
        <x:v>7</x:v>
      </x:c>
      <x:c r="AK34" s="106" t="n">
        <x:f>COUNTIF(C34:AG34,$A$13)</x:f>
        <x:v>0</x:v>
      </x:c>
      <x:c r="AL34" s="106" t="n">
        <x:f>COUNTIF(C34:AG34,$A$14)</x:f>
        <x:v>0</x:v>
      </x:c>
      <x:c r="AM34" s="106" t="n">
        <x:f>COUNTIF(C34:AG34,$A$15)</x:f>
        <x:v>0</x:v>
      </x:c>
    </x:row>
    <x:row r="35">
      <x:c r="A35" s="89"/>
      <x:c r="B35" s="89"/>
      <x:c r="C35" s="89"/>
      <x:c r="D35" s="89"/>
      <x:c r="E35" s="89"/>
      <x:c r="F35" s="89"/>
      <x:c r="G35" s="89"/>
      <x:c r="H35" s="89"/>
      <x:c r="I35" s="89"/>
      <x:c r="J35" s="89"/>
      <x:c r="K35" s="89"/>
      <x:c r="L35" s="89"/>
      <x:c r="M35" s="89"/>
      <x:c r="N35" s="89"/>
      <x:c r="O35" s="89"/>
      <x:c r="P35" s="89"/>
      <x:c r="Q35" s="89"/>
      <x:c r="R35" s="89"/>
      <x:c r="S35" s="89"/>
      <x:c r="T35" s="89"/>
      <x:c r="U35" s="89"/>
      <x:c r="V35" s="89"/>
      <x:c r="W35" s="89"/>
      <x:c r="X35" s="89"/>
      <x:c r="Y35" s="89"/>
      <x:c r="Z35" s="89"/>
      <x:c r="AA35" s="89"/>
      <x:c r="AB35" s="89"/>
      <x:c r="AC35" s="89"/>
      <x:c r="AD35" s="89"/>
      <x:c r="AE35" s="89"/>
      <x:c r="AF35" s="89"/>
      <x:c r="AG35" s="89"/>
      <x:c r="AH35" s="89"/>
      <x:c r="AI35" s="89"/>
      <x:c r="AJ35" s="89"/>
      <x:c r="AK35" s="89"/>
      <x:c r="AL35" s="89"/>
      <x:c r="AM35" s="89"/>
    </x:row>
    <x:row r="36">
      <x:c r="A36" s="89"/>
      <x:c r="B36" s="89"/>
      <x:c r="C36" s="89"/>
      <x:c r="D36" s="89"/>
      <x:c r="E36" s="89"/>
      <x:c r="F36" s="89"/>
      <x:c r="G36" s="89"/>
      <x:c r="H36" s="89"/>
      <x:c r="I36" s="89"/>
      <x:c r="J36" s="89"/>
      <x:c r="K36" s="89"/>
      <x:c r="L36" s="89"/>
      <x:c r="M36" s="89"/>
      <x:c r="N36" s="89"/>
      <x:c r="O36" s="89"/>
      <x:c r="P36" s="89"/>
      <x:c r="Q36" s="89"/>
      <x:c r="R36" s="89"/>
      <x:c r="S36" s="89"/>
      <x:c r="T36" s="89"/>
      <x:c r="U36" s="89"/>
      <x:c r="V36" s="89"/>
      <x:c r="W36" s="89"/>
      <x:c r="X36" s="89"/>
      <x:c r="Y36" s="89"/>
      <x:c r="Z36" s="89"/>
      <x:c r="AA36" s="89"/>
      <x:c r="AB36" s="89"/>
      <x:c r="AC36" s="89"/>
      <x:c r="AD36" s="89"/>
      <x:c r="AE36" s="89"/>
      <x:c r="AF36" s="89"/>
      <x:c r="AG36" s="89"/>
      <x:c r="AH36" s="89"/>
      <x:c r="AI36" s="89"/>
      <x:c r="AJ36" s="89"/>
      <x:c r="AK36" s="89"/>
      <x:c r="AL36" s="89"/>
      <x:c r="AM36" s="89"/>
    </x:row>
    <x:row r="37" ht="24" customHeight="1">
      <x:c r="A37" s="93" t="str">
        <x:v>Tägliche Kontrolle</x:v>
      </x:c>
      <x:c r="B37" s="93"/>
      <x:c r="C37" s="89"/>
      <x:c r="D37" s="89"/>
      <x:c r="E37" s="89"/>
      <x:c r="F37" s="89"/>
      <x:c r="G37" s="89"/>
      <x:c r="H37" s="89"/>
      <x:c r="I37" s="89"/>
      <x:c r="J37" s="89"/>
      <x:c r="K37" s="89"/>
      <x:c r="L37" s="89"/>
      <x:c r="M37" s="89"/>
      <x:c r="N37" s="89"/>
      <x:c r="O37" s="89"/>
      <x:c r="P37" s="89"/>
      <x:c r="Q37" s="89"/>
      <x:c r="R37" s="89"/>
      <x:c r="S37" s="89"/>
      <x:c r="T37" s="89"/>
      <x:c r="U37" s="89"/>
      <x:c r="V37" s="89"/>
      <x:c r="W37" s="89"/>
      <x:c r="X37" s="89"/>
      <x:c r="Y37" s="89"/>
      <x:c r="Z37" s="89"/>
      <x:c r="AA37" s="89"/>
      <x:c r="AB37" s="89"/>
      <x:c r="AC37" s="89"/>
      <x:c r="AD37" s="89"/>
      <x:c r="AE37" s="89"/>
      <x:c r="AF37" s="89"/>
      <x:c r="AG37" s="89"/>
      <x:c r="AH37" s="89"/>
      <x:c r="AI37" s="89"/>
      <x:c r="AJ37" s="89"/>
      <x:c r="AK37" s="89"/>
      <x:c r="AL37" s="89"/>
      <x:c r="AM37" s="89"/>
    </x:row>
    <x:row r="38">
      <x:c r="A38" s="90" t="str">
        <x:v>Mitarbeitende geplant</x:v>
      </x:c>
      <x:c r="B38" s="90" t="str"/>
      <x:c r="C38" s="106" t="n">
        <x:f>IF(C$18="","",COUNTIF(C$20:C$34,$A$8)+COUNTIF(C$20:C$34,$A$9)+COUNTIF(C$20:C$34,$A$10)+COUNTIF(C$20:C$34,$A$11))</x:f>
        <x:v>3</x:v>
      </x:c>
      <x:c r="D38" s="106" t="n">
        <x:f>IF(D$18="","",COUNTIF(D$20:D$34,$A$8)+COUNTIF(D$20:D$34,$A$9)+COUNTIF(D$20:D$34,$A$10)+COUNTIF(D$20:D$34,$A$11))</x:f>
        <x:v>15</x:v>
      </x:c>
      <x:c r="E38" s="106" t="n">
        <x:f>IF(E$18="","",COUNTIF(E$20:E$34,$A$8)+COUNTIF(E$20:E$34,$A$9)+COUNTIF(E$20:E$34,$A$10)+COUNTIF(E$20:E$34,$A$11))</x:f>
        <x:v>14</x:v>
      </x:c>
      <x:c r="F38" s="106" t="n">
        <x:f>IF(F$18="","",COUNTIF(F$20:F$34,$A$8)+COUNTIF(F$20:F$34,$A$9)+COUNTIF(F$20:F$34,$A$10)+COUNTIF(F$20:F$34,$A$11))</x:f>
        <x:v>15</x:v>
      </x:c>
      <x:c r="G38" s="106" t="n">
        <x:f>IF(G$18="","",COUNTIF(G$20:G$34,$A$8)+COUNTIF(G$20:G$34,$A$9)+COUNTIF(G$20:G$34,$A$10)+COUNTIF(G$20:G$34,$A$11))</x:f>
        <x:v>14</x:v>
      </x:c>
      <x:c r="H38" s="106" t="n">
        <x:f>IF(H$18="","",COUNTIF(H$20:H$34,$A$8)+COUNTIF(H$20:H$34,$A$9)+COUNTIF(H$20:H$34,$A$10)+COUNTIF(H$20:H$34,$A$11))</x:f>
        <x:v>14</x:v>
      </x:c>
      <x:c r="I38" s="106" t="n">
        <x:f>IF(I$18="","",COUNTIF(I$20:I$34,$A$8)+COUNTIF(I$20:I$34,$A$9)+COUNTIF(I$20:I$34,$A$10)+COUNTIF(I$20:I$34,$A$11))</x:f>
        <x:v>3</x:v>
      </x:c>
      <x:c r="J38" s="106" t="n">
        <x:f>IF(J$18="","",COUNTIF(J$20:J$34,$A$8)+COUNTIF(J$20:J$34,$A$9)+COUNTIF(J$20:J$34,$A$10)+COUNTIF(J$20:J$34,$A$11))</x:f>
        <x:v>3</x:v>
      </x:c>
      <x:c r="K38" s="106" t="n">
        <x:f>IF(K$18="","",COUNTIF(K$20:K$34,$A$8)+COUNTIF(K$20:K$34,$A$9)+COUNTIF(K$20:K$34,$A$10)+COUNTIF(K$20:K$34,$A$11))</x:f>
        <x:v>15</x:v>
      </x:c>
      <x:c r="L38" s="106" t="n">
        <x:f>IF(L$18="","",COUNTIF(L$20:L$34,$A$8)+COUNTIF(L$20:L$34,$A$9)+COUNTIF(L$20:L$34,$A$10)+COUNTIF(L$20:L$34,$A$11))</x:f>
        <x:v>15</x:v>
      </x:c>
      <x:c r="M38" s="106" t="n">
        <x:f>IF(M$18="","",COUNTIF(M$20:M$34,$A$8)+COUNTIF(M$20:M$34,$A$9)+COUNTIF(M$20:M$34,$A$10)+COUNTIF(M$20:M$34,$A$11))</x:f>
        <x:v>15</x:v>
      </x:c>
      <x:c r="N38" s="106" t="n">
        <x:f>IF(N$18="","",COUNTIF(N$20:N$34,$A$8)+COUNTIF(N$20:N$34,$A$9)+COUNTIF(N$20:N$34,$A$10)+COUNTIF(N$20:N$34,$A$11))</x:f>
        <x:v>14</x:v>
      </x:c>
      <x:c r="O38" s="106" t="n">
        <x:f>IF(O$18="","",COUNTIF(O$20:O$34,$A$8)+COUNTIF(O$20:O$34,$A$9)+COUNTIF(O$20:O$34,$A$10)+COUNTIF(O$20:O$34,$A$11))</x:f>
        <x:v>13</x:v>
      </x:c>
      <x:c r="P38" s="106" t="n">
        <x:f>IF(P$18="","",COUNTIF(P$20:P$34,$A$8)+COUNTIF(P$20:P$34,$A$9)+COUNTIF(P$20:P$34,$A$10)+COUNTIF(P$20:P$34,$A$11))</x:f>
        <x:v>3</x:v>
      </x:c>
      <x:c r="Q38" s="106" t="n">
        <x:f>IF(Q$18="","",COUNTIF(Q$20:Q$34,$A$8)+COUNTIF(Q$20:Q$34,$A$9)+COUNTIF(Q$20:Q$34,$A$10)+COUNTIF(Q$20:Q$34,$A$11))</x:f>
        <x:v>3</x:v>
      </x:c>
      <x:c r="R38" s="106" t="n">
        <x:f>IF(R$18="","",COUNTIF(R$20:R$34,$A$8)+COUNTIF(R$20:R$34,$A$9)+COUNTIF(R$20:R$34,$A$10)+COUNTIF(R$20:R$34,$A$11))</x:f>
        <x:v>15</x:v>
      </x:c>
      <x:c r="S38" s="106" t="n">
        <x:f>IF(S$18="","",COUNTIF(S$20:S$34,$A$8)+COUNTIF(S$20:S$34,$A$9)+COUNTIF(S$20:S$34,$A$10)+COUNTIF(S$20:S$34,$A$11))</x:f>
        <x:v>15</x:v>
      </x:c>
      <x:c r="T38" s="106" t="n">
        <x:f>IF(T$18="","",COUNTIF(T$20:T$34,$A$8)+COUNTIF(T$20:T$34,$A$9)+COUNTIF(T$20:T$34,$A$10)+COUNTIF(T$20:T$34,$A$11))</x:f>
        <x:v>14</x:v>
      </x:c>
      <x:c r="U38" s="106" t="n">
        <x:f>IF(U$18="","",COUNTIF(U$20:U$34,$A$8)+COUNTIF(U$20:U$34,$A$9)+COUNTIF(U$20:U$34,$A$10)+COUNTIF(U$20:U$34,$A$11))</x:f>
        <x:v>14</x:v>
      </x:c>
      <x:c r="V38" s="106" t="n">
        <x:f>IF(V$18="","",COUNTIF(V$20:V$34,$A$8)+COUNTIF(V$20:V$34,$A$9)+COUNTIF(V$20:V$34,$A$10)+COUNTIF(V$20:V$34,$A$11))</x:f>
        <x:v>14</x:v>
      </x:c>
      <x:c r="W38" s="106" t="n">
        <x:f>IF(W$18="","",COUNTIF(W$20:W$34,$A$8)+COUNTIF(W$20:W$34,$A$9)+COUNTIF(W$20:W$34,$A$10)+COUNTIF(W$20:W$34,$A$11))</x:f>
        <x:v>3</x:v>
      </x:c>
      <x:c r="X38" s="106" t="n">
        <x:f>IF(X$18="","",COUNTIF(X$20:X$34,$A$8)+COUNTIF(X$20:X$34,$A$9)+COUNTIF(X$20:X$34,$A$10)+COUNTIF(X$20:X$34,$A$11))</x:f>
        <x:v>3</x:v>
      </x:c>
      <x:c r="Y38" s="106" t="n">
        <x:f>IF(Y$18="","",COUNTIF(Y$20:Y$34,$A$8)+COUNTIF(Y$20:Y$34,$A$9)+COUNTIF(Y$20:Y$34,$A$10)+COUNTIF(Y$20:Y$34,$A$11))</x:f>
        <x:v>14</x:v>
      </x:c>
      <x:c r="Z38" s="106" t="n">
        <x:f>IF(Z$18="","",COUNTIF(Z$20:Z$34,$A$8)+COUNTIF(Z$20:Z$34,$A$9)+COUNTIF(Z$20:Z$34,$A$10)+COUNTIF(Z$20:Z$34,$A$11))</x:f>
        <x:v>15</x:v>
      </x:c>
      <x:c r="AA38" s="106" t="n">
        <x:f>IF(AA$18="","",COUNTIF(AA$20:AA$34,$A$8)+COUNTIF(AA$20:AA$34,$A$9)+COUNTIF(AA$20:AA$34,$A$10)+COUNTIF(AA$20:AA$34,$A$11))</x:f>
        <x:v>15</x:v>
      </x:c>
      <x:c r="AB38" s="106" t="n">
        <x:f>IF(AB$18="","",COUNTIF(AB$20:AB$34,$A$8)+COUNTIF(AB$20:AB$34,$A$9)+COUNTIF(AB$20:AB$34,$A$10)+COUNTIF(AB$20:AB$34,$A$11))</x:f>
        <x:v>14</x:v>
      </x:c>
      <x:c r="AC38" s="106" t="n">
        <x:f>IF(AC$18="","",COUNTIF(AC$20:AC$34,$A$8)+COUNTIF(AC$20:AC$34,$A$9)+COUNTIF(AC$20:AC$34,$A$10)+COUNTIF(AC$20:AC$34,$A$11))</x:f>
        <x:v>13</x:v>
      </x:c>
      <x:c r="AD38" s="106" t="n">
        <x:f>IF(AD$18="","",COUNTIF(AD$20:AD$34,$A$8)+COUNTIF(AD$20:AD$34,$A$9)+COUNTIF(AD$20:AD$34,$A$10)+COUNTIF(AD$20:AD$34,$A$11))</x:f>
        <x:v>3</x:v>
      </x:c>
      <x:c r="AE38" s="106" t="n">
        <x:f>IF(AE$18="","",COUNTIF(AE$20:AE$34,$A$8)+COUNTIF(AE$20:AE$34,$A$9)+COUNTIF(AE$20:AE$34,$A$10)+COUNTIF(AE$20:AE$34,$A$11))</x:f>
        <x:v>3</x:v>
      </x:c>
      <x:c r="AF38" s="106" t="n">
        <x:f>IF(AF$18="","",COUNTIF(AF$20:AF$34,$A$8)+COUNTIF(AF$20:AF$34,$A$9)+COUNTIF(AF$20:AF$34,$A$10)+COUNTIF(AF$20:AF$34,$A$11))</x:f>
        <x:v>14</x:v>
      </x:c>
      <x:c r="AG38" s="106" t="n">
        <x:f>IF(AG$18="","",COUNTIF(AG$20:AG$34,$A$8)+COUNTIF(AG$20:AG$34,$A$9)+COUNTIF(AG$20:AG$34,$A$10)+COUNTIF(AG$20:AG$34,$A$11))</x:f>
        <x:v>14</x:v>
      </x:c>
      <x:c r="AH38" s="89"/>
      <x:c r="AI38" s="89"/>
      <x:c r="AJ38" s="89"/>
      <x:c r="AK38" s="89"/>
      <x:c r="AL38" s="89"/>
      <x:c r="AM38" s="89"/>
    </x:row>
    <x:row r="39">
      <x:c r="A39" s="90" t="str">
        <x:v>Abwesenheiten</x:v>
      </x:c>
      <x:c r="B39" s="90" t="str"/>
      <x:c r="C39" s="106" t="n">
        <x:f>IF(C$18="","",COUNTIF(C$20:C$34,$A$12)+COUNTIF(C$20:C$34,$A$13)+COUNTIF(C$20:C$34,$A$14)+COUNTIF(C$20:C$34,$A$15))</x:f>
        <x:v>12</x:v>
      </x:c>
      <x:c r="D39" s="106" t="n">
        <x:f>IF(D$18="","",COUNTIF(D$20:D$34,$A$12)+COUNTIF(D$20:D$34,$A$13)+COUNTIF(D$20:D$34,$A$14)+COUNTIF(D$20:D$34,$A$15))</x:f>
        <x:v>0</x:v>
      </x:c>
      <x:c r="E39" s="106" t="n">
        <x:f>IF(E$18="","",COUNTIF(E$20:E$34,$A$12)+COUNTIF(E$20:E$34,$A$13)+COUNTIF(E$20:E$34,$A$14)+COUNTIF(E$20:E$34,$A$15))</x:f>
        <x:v>1</x:v>
      </x:c>
      <x:c r="F39" s="106" t="n">
        <x:f>IF(F$18="","",COUNTIF(F$20:F$34,$A$12)+COUNTIF(F$20:F$34,$A$13)+COUNTIF(F$20:F$34,$A$14)+COUNTIF(F$20:F$34,$A$15))</x:f>
        <x:v>0</x:v>
      </x:c>
      <x:c r="G39" s="106" t="n">
        <x:f>IF(G$18="","",COUNTIF(G$20:G$34,$A$12)+COUNTIF(G$20:G$34,$A$13)+COUNTIF(G$20:G$34,$A$14)+COUNTIF(G$20:G$34,$A$15))</x:f>
        <x:v>1</x:v>
      </x:c>
      <x:c r="H39" s="106" t="n">
        <x:f>IF(H$18="","",COUNTIF(H$20:H$34,$A$12)+COUNTIF(H$20:H$34,$A$13)+COUNTIF(H$20:H$34,$A$14)+COUNTIF(H$20:H$34,$A$15))</x:f>
        <x:v>1</x:v>
      </x:c>
      <x:c r="I39" s="106" t="n">
        <x:f>IF(I$18="","",COUNTIF(I$20:I$34,$A$12)+COUNTIF(I$20:I$34,$A$13)+COUNTIF(I$20:I$34,$A$14)+COUNTIF(I$20:I$34,$A$15))</x:f>
        <x:v>12</x:v>
      </x:c>
      <x:c r="J39" s="106" t="n">
        <x:f>IF(J$18="","",COUNTIF(J$20:J$34,$A$12)+COUNTIF(J$20:J$34,$A$13)+COUNTIF(J$20:J$34,$A$14)+COUNTIF(J$20:J$34,$A$15))</x:f>
        <x:v>12</x:v>
      </x:c>
      <x:c r="K39" s="106" t="n">
        <x:f>IF(K$18="","",COUNTIF(K$20:K$34,$A$12)+COUNTIF(K$20:K$34,$A$13)+COUNTIF(K$20:K$34,$A$14)+COUNTIF(K$20:K$34,$A$15))</x:f>
        <x:v>0</x:v>
      </x:c>
      <x:c r="L39" s="106" t="n">
        <x:f>IF(L$18="","",COUNTIF(L$20:L$34,$A$12)+COUNTIF(L$20:L$34,$A$13)+COUNTIF(L$20:L$34,$A$14)+COUNTIF(L$20:L$34,$A$15))</x:f>
        <x:v>0</x:v>
      </x:c>
      <x:c r="M39" s="106" t="n">
        <x:f>IF(M$18="","",COUNTIF(M$20:M$34,$A$12)+COUNTIF(M$20:M$34,$A$13)+COUNTIF(M$20:M$34,$A$14)+COUNTIF(M$20:M$34,$A$15))</x:f>
        <x:v>0</x:v>
      </x:c>
      <x:c r="N39" s="106" t="n">
        <x:f>IF(N$18="","",COUNTIF(N$20:N$34,$A$12)+COUNTIF(N$20:N$34,$A$13)+COUNTIF(N$20:N$34,$A$14)+COUNTIF(N$20:N$34,$A$15))</x:f>
        <x:v>1</x:v>
      </x:c>
      <x:c r="O39" s="106" t="n">
        <x:f>IF(O$18="","",COUNTIF(O$20:O$34,$A$12)+COUNTIF(O$20:O$34,$A$13)+COUNTIF(O$20:O$34,$A$14)+COUNTIF(O$20:O$34,$A$15))</x:f>
        <x:v>2</x:v>
      </x:c>
      <x:c r="P39" s="106" t="n">
        <x:f>IF(P$18="","",COUNTIF(P$20:P$34,$A$12)+COUNTIF(P$20:P$34,$A$13)+COUNTIF(P$20:P$34,$A$14)+COUNTIF(P$20:P$34,$A$15))</x:f>
        <x:v>12</x:v>
      </x:c>
      <x:c r="Q39" s="106" t="n">
        <x:f>IF(Q$18="","",COUNTIF(Q$20:Q$34,$A$12)+COUNTIF(Q$20:Q$34,$A$13)+COUNTIF(Q$20:Q$34,$A$14)+COUNTIF(Q$20:Q$34,$A$15))</x:f>
        <x:v>12</x:v>
      </x:c>
      <x:c r="R39" s="106" t="n">
        <x:f>IF(R$18="","",COUNTIF(R$20:R$34,$A$12)+COUNTIF(R$20:R$34,$A$13)+COUNTIF(R$20:R$34,$A$14)+COUNTIF(R$20:R$34,$A$15))</x:f>
        <x:v>0</x:v>
      </x:c>
      <x:c r="S39" s="106" t="n">
        <x:f>IF(S$18="","",COUNTIF(S$20:S$34,$A$12)+COUNTIF(S$20:S$34,$A$13)+COUNTIF(S$20:S$34,$A$14)+COUNTIF(S$20:S$34,$A$15))</x:f>
        <x:v>0</x:v>
      </x:c>
      <x:c r="T39" s="106" t="n">
        <x:f>IF(T$18="","",COUNTIF(T$20:T$34,$A$12)+COUNTIF(T$20:T$34,$A$13)+COUNTIF(T$20:T$34,$A$14)+COUNTIF(T$20:T$34,$A$15))</x:f>
        <x:v>1</x:v>
      </x:c>
      <x:c r="U39" s="106" t="n">
        <x:f>IF(U$18="","",COUNTIF(U$20:U$34,$A$12)+COUNTIF(U$20:U$34,$A$13)+COUNTIF(U$20:U$34,$A$14)+COUNTIF(U$20:U$34,$A$15))</x:f>
        <x:v>1</x:v>
      </x:c>
      <x:c r="V39" s="106" t="n">
        <x:f>IF(V$18="","",COUNTIF(V$20:V$34,$A$12)+COUNTIF(V$20:V$34,$A$13)+COUNTIF(V$20:V$34,$A$14)+COUNTIF(V$20:V$34,$A$15))</x:f>
        <x:v>1</x:v>
      </x:c>
      <x:c r="W39" s="106" t="n">
        <x:f>IF(W$18="","",COUNTIF(W$20:W$34,$A$12)+COUNTIF(W$20:W$34,$A$13)+COUNTIF(W$20:W$34,$A$14)+COUNTIF(W$20:W$34,$A$15))</x:f>
        <x:v>12</x:v>
      </x:c>
      <x:c r="X39" s="106" t="n">
        <x:f>IF(X$18="","",COUNTIF(X$20:X$34,$A$12)+COUNTIF(X$20:X$34,$A$13)+COUNTIF(X$20:X$34,$A$14)+COUNTIF(X$20:X$34,$A$15))</x:f>
        <x:v>12</x:v>
      </x:c>
      <x:c r="Y39" s="106" t="n">
        <x:f>IF(Y$18="","",COUNTIF(Y$20:Y$34,$A$12)+COUNTIF(Y$20:Y$34,$A$13)+COUNTIF(Y$20:Y$34,$A$14)+COUNTIF(Y$20:Y$34,$A$15))</x:f>
        <x:v>1</x:v>
      </x:c>
      <x:c r="Z39" s="106" t="n">
        <x:f>IF(Z$18="","",COUNTIF(Z$20:Z$34,$A$12)+COUNTIF(Z$20:Z$34,$A$13)+COUNTIF(Z$20:Z$34,$A$14)+COUNTIF(Z$20:Z$34,$A$15))</x:f>
        <x:v>0</x:v>
      </x:c>
      <x:c r="AA39" s="106" t="n">
        <x:f>IF(AA$18="","",COUNTIF(AA$20:AA$34,$A$12)+COUNTIF(AA$20:AA$34,$A$13)+COUNTIF(AA$20:AA$34,$A$14)+COUNTIF(AA$20:AA$34,$A$15))</x:f>
        <x:v>0</x:v>
      </x:c>
      <x:c r="AB39" s="106" t="n">
        <x:f>IF(AB$18="","",COUNTIF(AB$20:AB$34,$A$12)+COUNTIF(AB$20:AB$34,$A$13)+COUNTIF(AB$20:AB$34,$A$14)+COUNTIF(AB$20:AB$34,$A$15))</x:f>
        <x:v>1</x:v>
      </x:c>
      <x:c r="AC39" s="106" t="n">
        <x:f>IF(AC$18="","",COUNTIF(AC$20:AC$34,$A$12)+COUNTIF(AC$20:AC$34,$A$13)+COUNTIF(AC$20:AC$34,$A$14)+COUNTIF(AC$20:AC$34,$A$15))</x:f>
        <x:v>2</x:v>
      </x:c>
      <x:c r="AD39" s="106" t="n">
        <x:f>IF(AD$18="","",COUNTIF(AD$20:AD$34,$A$12)+COUNTIF(AD$20:AD$34,$A$13)+COUNTIF(AD$20:AD$34,$A$14)+COUNTIF(AD$20:AD$34,$A$15))</x:f>
        <x:v>12</x:v>
      </x:c>
      <x:c r="AE39" s="106" t="n">
        <x:f>IF(AE$18="","",COUNTIF(AE$20:AE$34,$A$12)+COUNTIF(AE$20:AE$34,$A$13)+COUNTIF(AE$20:AE$34,$A$14)+COUNTIF(AE$20:AE$34,$A$15))</x:f>
        <x:v>12</x:v>
      </x:c>
      <x:c r="AF39" s="106" t="n">
        <x:f>IF(AF$18="","",COUNTIF(AF$20:AF$34,$A$12)+COUNTIF(AF$20:AF$34,$A$13)+COUNTIF(AF$20:AF$34,$A$14)+COUNTIF(AF$20:AF$34,$A$15))</x:f>
        <x:v>1</x:v>
      </x:c>
      <x:c r="AG39" s="106" t="n">
        <x:f>IF(AG$18="","",COUNTIF(AG$20:AG$34,$A$12)+COUNTIF(AG$20:AG$34,$A$13)+COUNTIF(AG$20:AG$34,$A$14)+COUNTIF(AG$20:AG$34,$A$15))</x:f>
        <x:v>1</x:v>
      </x:c>
      <x:c r="AH39" s="89"/>
      <x:c r="AI39" s="89"/>
      <x:c r="AJ39" s="89"/>
      <x:c r="AK39" s="89"/>
      <x:c r="AL39" s="89"/>
      <x:c r="AM39" s="89"/>
    </x:row>
    <x:row r="40">
      <x:c r="A40" s="90" t="str">
        <x:v>Gesamtstunden</x:v>
      </x:c>
      <x:c r="B40" s="90" t="str"/>
      <x:c r="C40" s="108" t="n">
        <x:f>IF(C$18="","",COUNTIF(C$20:C$34,$A$8)*$G$8+COUNTIF(C$20:C$34,$A$9)*$G$9+COUNTIF(C$20:C$34,$A$10)*$G$10+COUNTIF(C$20:C$34,$A$11)*$G$11+COUNTIF(C$20:C$34,$A$12)*$G$12+COUNTIF(C$20:C$34,$A$13)*$G$13+COUNTIF(C$20:C$34,$A$14)*$G$14+COUNTIF(C$20:C$34,$A$15)*$G$15)</x:f>
        <x:v>25.5</x:v>
      </x:c>
      <x:c r="D40" s="108" t="n">
        <x:f>IF(D$18="","",COUNTIF(D$20:D$34,$A$8)*$G$8+COUNTIF(D$20:D$34,$A$9)*$G$9+COUNTIF(D$20:D$34,$A$10)*$G$10+COUNTIF(D$20:D$34,$A$11)*$G$11+COUNTIF(D$20:D$34,$A$12)*$G$12+COUNTIF(D$20:D$34,$A$13)*$G$13+COUNTIF(D$20:D$34,$A$14)*$G$14+COUNTIF(D$20:D$34,$A$15)*$G$15)</x:f>
        <x:v>128.5</x:v>
      </x:c>
      <x:c r="E40" s="108" t="n">
        <x:f>IF(E$18="","",COUNTIF(E$20:E$34,$A$8)*$G$8+COUNTIF(E$20:E$34,$A$9)*$G$9+COUNTIF(E$20:E$34,$A$10)*$G$10+COUNTIF(E$20:E$34,$A$11)*$G$11+COUNTIF(E$20:E$34,$A$12)*$G$12+COUNTIF(E$20:E$34,$A$13)*$G$13+COUNTIF(E$20:E$34,$A$14)*$G$14+COUNTIF(E$20:E$34,$A$15)*$G$15)</x:f>
        <x:v>119.75</x:v>
      </x:c>
      <x:c r="F40" s="108" t="n">
        <x:f>IF(F$18="","",COUNTIF(F$20:F$34,$A$8)*$G$8+COUNTIF(F$20:F$34,$A$9)*$G$9+COUNTIF(F$20:F$34,$A$10)*$G$10+COUNTIF(F$20:F$34,$A$11)*$G$11+COUNTIF(F$20:F$34,$A$12)*$G$12+COUNTIF(F$20:F$34,$A$13)*$G$13+COUNTIF(F$20:F$34,$A$14)*$G$14+COUNTIF(F$20:F$34,$A$15)*$G$15)</x:f>
        <x:v>128.5</x:v>
      </x:c>
      <x:c r="G40" s="108" t="n">
        <x:f>IF(G$18="","",COUNTIF(G$20:G$34,$A$8)*$G$8+COUNTIF(G$20:G$34,$A$9)*$G$9+COUNTIF(G$20:G$34,$A$10)*$G$10+COUNTIF(G$20:G$34,$A$11)*$G$11+COUNTIF(G$20:G$34,$A$12)*$G$12+COUNTIF(G$20:G$34,$A$13)*$G$13+COUNTIF(G$20:G$34,$A$14)*$G$14+COUNTIF(G$20:G$34,$A$15)*$G$15)</x:f>
        <x:v>120</x:v>
      </x:c>
      <x:c r="H40" s="108" t="n">
        <x:f>IF(H$18="","",COUNTIF(H$20:H$34,$A$8)*$G$8+COUNTIF(H$20:H$34,$A$9)*$G$9+COUNTIF(H$20:H$34,$A$10)*$G$10+COUNTIF(H$20:H$34,$A$11)*$G$11+COUNTIF(H$20:H$34,$A$12)*$G$12+COUNTIF(H$20:H$34,$A$13)*$G$13+COUNTIF(H$20:H$34,$A$14)*$G$14+COUNTIF(H$20:H$34,$A$15)*$G$15)</x:f>
        <x:v>120</x:v>
      </x:c>
      <x:c r="I40" s="108" t="n">
        <x:f>IF(I$18="","",COUNTIF(I$20:I$34,$A$8)*$G$8+COUNTIF(I$20:I$34,$A$9)*$G$9+COUNTIF(I$20:I$34,$A$10)*$G$10+COUNTIF(I$20:I$34,$A$11)*$G$11+COUNTIF(I$20:I$34,$A$12)*$G$12+COUNTIF(I$20:I$34,$A$13)*$G$13+COUNTIF(I$20:I$34,$A$14)*$G$14+COUNTIF(I$20:I$34,$A$15)*$G$15)</x:f>
        <x:v>25.5</x:v>
      </x:c>
      <x:c r="J40" s="108" t="n">
        <x:f>IF(J$18="","",COUNTIF(J$20:J$34,$A$8)*$G$8+COUNTIF(J$20:J$34,$A$9)*$G$9+COUNTIF(J$20:J$34,$A$10)*$G$10+COUNTIF(J$20:J$34,$A$11)*$G$11+COUNTIF(J$20:J$34,$A$12)*$G$12+COUNTIF(J$20:J$34,$A$13)*$G$13+COUNTIF(J$20:J$34,$A$14)*$G$14+COUNTIF(J$20:J$34,$A$15)*$G$15)</x:f>
        <x:v>25.5</x:v>
      </x:c>
      <x:c r="K40" s="108" t="n">
        <x:f>IF(K$18="","",COUNTIF(K$20:K$34,$A$8)*$G$8+COUNTIF(K$20:K$34,$A$9)*$G$9+COUNTIF(K$20:K$34,$A$10)*$G$10+COUNTIF(K$20:K$34,$A$11)*$G$11+COUNTIF(K$20:K$34,$A$12)*$G$12+COUNTIF(K$20:K$34,$A$13)*$G$13+COUNTIF(K$20:K$34,$A$14)*$G$14+COUNTIF(K$20:K$34,$A$15)*$G$15)</x:f>
        <x:v>128.5</x:v>
      </x:c>
      <x:c r="L40" s="108" t="n">
        <x:f>IF(L$18="","",COUNTIF(L$20:L$34,$A$8)*$G$8+COUNTIF(L$20:L$34,$A$9)*$G$9+COUNTIF(L$20:L$34,$A$10)*$G$10+COUNTIF(L$20:L$34,$A$11)*$G$11+COUNTIF(L$20:L$34,$A$12)*$G$12+COUNTIF(L$20:L$34,$A$13)*$G$13+COUNTIF(L$20:L$34,$A$14)*$G$14+COUNTIF(L$20:L$34,$A$15)*$G$15)</x:f>
        <x:v>128.5</x:v>
      </x:c>
      <x:c r="M40" s="108" t="n">
        <x:f>IF(M$18="","",COUNTIF(M$20:M$34,$A$8)*$G$8+COUNTIF(M$20:M$34,$A$9)*$G$9+COUNTIF(M$20:M$34,$A$10)*$G$10+COUNTIF(M$20:M$34,$A$11)*$G$11+COUNTIF(M$20:M$34,$A$12)*$G$12+COUNTIF(M$20:M$34,$A$13)*$G$13+COUNTIF(M$20:M$34,$A$14)*$G$14+COUNTIF(M$20:M$34,$A$15)*$G$15)</x:f>
        <x:v>128.25</x:v>
      </x:c>
      <x:c r="N40" s="108" t="n">
        <x:f>IF(N$18="","",COUNTIF(N$20:N$34,$A$8)*$G$8+COUNTIF(N$20:N$34,$A$9)*$G$9+COUNTIF(N$20:N$34,$A$10)*$G$10+COUNTIF(N$20:N$34,$A$11)*$G$11+COUNTIF(N$20:N$34,$A$12)*$G$12+COUNTIF(N$20:N$34,$A$13)*$G$13+COUNTIF(N$20:N$34,$A$14)*$G$14+COUNTIF(N$20:N$34,$A$15)*$G$15)</x:f>
        <x:v>120</x:v>
      </x:c>
      <x:c r="O40" s="108" t="n">
        <x:f>IF(O$18="","",COUNTIF(O$20:O$34,$A$8)*$G$8+COUNTIF(O$20:O$34,$A$9)*$G$9+COUNTIF(O$20:O$34,$A$10)*$G$10+COUNTIF(O$20:O$34,$A$11)*$G$11+COUNTIF(O$20:O$34,$A$12)*$G$12+COUNTIF(O$20:O$34,$A$13)*$G$13+COUNTIF(O$20:O$34,$A$14)*$G$14+COUNTIF(O$20:O$34,$A$15)*$G$15)</x:f>
        <x:v>111.25</x:v>
      </x:c>
      <x:c r="P40" s="108" t="n">
        <x:f>IF(P$18="","",COUNTIF(P$20:P$34,$A$8)*$G$8+COUNTIF(P$20:P$34,$A$9)*$G$9+COUNTIF(P$20:P$34,$A$10)*$G$10+COUNTIF(P$20:P$34,$A$11)*$G$11+COUNTIF(P$20:P$34,$A$12)*$G$12+COUNTIF(P$20:P$34,$A$13)*$G$13+COUNTIF(P$20:P$34,$A$14)*$G$14+COUNTIF(P$20:P$34,$A$15)*$G$15)</x:f>
        <x:v>25.5</x:v>
      </x:c>
      <x:c r="Q40" s="108" t="n">
        <x:f>IF(Q$18="","",COUNTIF(Q$20:Q$34,$A$8)*$G$8+COUNTIF(Q$20:Q$34,$A$9)*$G$9+COUNTIF(Q$20:Q$34,$A$10)*$G$10+COUNTIF(Q$20:Q$34,$A$11)*$G$11+COUNTIF(Q$20:Q$34,$A$12)*$G$12+COUNTIF(Q$20:Q$34,$A$13)*$G$13+COUNTIF(Q$20:Q$34,$A$14)*$G$14+COUNTIF(Q$20:Q$34,$A$15)*$G$15)</x:f>
        <x:v>25.5</x:v>
      </x:c>
      <x:c r="R40" s="108" t="n">
        <x:f>IF(R$18="","",COUNTIF(R$20:R$34,$A$8)*$G$8+COUNTIF(R$20:R$34,$A$9)*$G$9+COUNTIF(R$20:R$34,$A$10)*$G$10+COUNTIF(R$20:R$34,$A$11)*$G$11+COUNTIF(R$20:R$34,$A$12)*$G$12+COUNTIF(R$20:R$34,$A$13)*$G$13+COUNTIF(R$20:R$34,$A$14)*$G$14+COUNTIF(R$20:R$34,$A$15)*$G$15)</x:f>
        <x:v>128.5</x:v>
      </x:c>
      <x:c r="S40" s="108" t="n">
        <x:f>IF(S$18="","",COUNTIF(S$20:S$34,$A$8)*$G$8+COUNTIF(S$20:S$34,$A$9)*$G$9+COUNTIF(S$20:S$34,$A$10)*$G$10+COUNTIF(S$20:S$34,$A$11)*$G$11+COUNTIF(S$20:S$34,$A$12)*$G$12+COUNTIF(S$20:S$34,$A$13)*$G$13+COUNTIF(S$20:S$34,$A$14)*$G$14+COUNTIF(S$20:S$34,$A$15)*$G$15)</x:f>
        <x:v>128.5</x:v>
      </x:c>
      <x:c r="T40" s="108" t="n">
        <x:f>IF(T$18="","",COUNTIF(T$20:T$34,$A$8)*$G$8+COUNTIF(T$20:T$34,$A$9)*$G$9+COUNTIF(T$20:T$34,$A$10)*$G$10+COUNTIF(T$20:T$34,$A$11)*$G$11+COUNTIF(T$20:T$34,$A$12)*$G$12+COUNTIF(T$20:T$34,$A$13)*$G$13+COUNTIF(T$20:T$34,$A$14)*$G$14+COUNTIF(T$20:T$34,$A$15)*$G$15)</x:f>
        <x:v>120</x:v>
      </x:c>
      <x:c r="U40" s="108" t="n">
        <x:f>IF(U$18="","",COUNTIF(U$20:U$34,$A$8)*$G$8+COUNTIF(U$20:U$34,$A$9)*$G$9+COUNTIF(U$20:U$34,$A$10)*$G$10+COUNTIF(U$20:U$34,$A$11)*$G$11+COUNTIF(U$20:U$34,$A$12)*$G$12+COUNTIF(U$20:U$34,$A$13)*$G$13+COUNTIF(U$20:U$34,$A$14)*$G$14+COUNTIF(U$20:U$34,$A$15)*$G$15)</x:f>
        <x:v>119.75</x:v>
      </x:c>
      <x:c r="V40" s="108" t="n">
        <x:f>IF(V$18="","",COUNTIF(V$20:V$34,$A$8)*$G$8+COUNTIF(V$20:V$34,$A$9)*$G$9+COUNTIF(V$20:V$34,$A$10)*$G$10+COUNTIF(V$20:V$34,$A$11)*$G$11+COUNTIF(V$20:V$34,$A$12)*$G$12+COUNTIF(V$20:V$34,$A$13)*$G$13+COUNTIF(V$20:V$34,$A$14)*$G$14+COUNTIF(V$20:V$34,$A$15)*$G$15)</x:f>
        <x:v>120</x:v>
      </x:c>
      <x:c r="W40" s="108" t="n">
        <x:f>IF(W$18="","",COUNTIF(W$20:W$34,$A$8)*$G$8+COUNTIF(W$20:W$34,$A$9)*$G$9+COUNTIF(W$20:W$34,$A$10)*$G$10+COUNTIF(W$20:W$34,$A$11)*$G$11+COUNTIF(W$20:W$34,$A$12)*$G$12+COUNTIF(W$20:W$34,$A$13)*$G$13+COUNTIF(W$20:W$34,$A$14)*$G$14+COUNTIF(W$20:W$34,$A$15)*$G$15)</x:f>
        <x:v>25.5</x:v>
      </x:c>
      <x:c r="X40" s="108" t="n">
        <x:f>IF(X$18="","",COUNTIF(X$20:X$34,$A$8)*$G$8+COUNTIF(X$20:X$34,$A$9)*$G$9+COUNTIF(X$20:X$34,$A$10)*$G$10+COUNTIF(X$20:X$34,$A$11)*$G$11+COUNTIF(X$20:X$34,$A$12)*$G$12+COUNTIF(X$20:X$34,$A$13)*$G$13+COUNTIF(X$20:X$34,$A$14)*$G$14+COUNTIF(X$20:X$34,$A$15)*$G$15)</x:f>
        <x:v>25.5</x:v>
      </x:c>
      <x:c r="Y40" s="108" t="n">
        <x:f>IF(Y$18="","",COUNTIF(Y$20:Y$34,$A$8)*$G$8+COUNTIF(Y$20:Y$34,$A$9)*$G$9+COUNTIF(Y$20:Y$34,$A$10)*$G$10+COUNTIF(Y$20:Y$34,$A$11)*$G$11+COUNTIF(Y$20:Y$34,$A$12)*$G$12+COUNTIF(Y$20:Y$34,$A$13)*$G$13+COUNTIF(Y$20:Y$34,$A$14)*$G$14+COUNTIF(Y$20:Y$34,$A$15)*$G$15)</x:f>
        <x:v>119.75</x:v>
      </x:c>
      <x:c r="Z40" s="108" t="n">
        <x:f>IF(Z$18="","",COUNTIF(Z$20:Z$34,$A$8)*$G$8+COUNTIF(Z$20:Z$34,$A$9)*$G$9+COUNTIF(Z$20:Z$34,$A$10)*$G$10+COUNTIF(Z$20:Z$34,$A$11)*$G$11+COUNTIF(Z$20:Z$34,$A$12)*$G$12+COUNTIF(Z$20:Z$34,$A$13)*$G$13+COUNTIF(Z$20:Z$34,$A$14)*$G$14+COUNTIF(Z$20:Z$34,$A$15)*$G$15)</x:f>
        <x:v>128.5</x:v>
      </x:c>
      <x:c r="AA40" s="108" t="n">
        <x:f>IF(AA$18="","",COUNTIF(AA$20:AA$34,$A$8)*$G$8+COUNTIF(AA$20:AA$34,$A$9)*$G$9+COUNTIF(AA$20:AA$34,$A$10)*$G$10+COUNTIF(AA$20:AA$34,$A$11)*$G$11+COUNTIF(AA$20:AA$34,$A$12)*$G$12+COUNTIF(AA$20:AA$34,$A$13)*$G$13+COUNTIF(AA$20:AA$34,$A$14)*$G$14+COUNTIF(AA$20:AA$34,$A$15)*$G$15)</x:f>
        <x:v>128.5</x:v>
      </x:c>
      <x:c r="AB40" s="108" t="n">
        <x:f>IF(AB$18="","",COUNTIF(AB$20:AB$34,$A$8)*$G$8+COUNTIF(AB$20:AB$34,$A$9)*$G$9+COUNTIF(AB$20:AB$34,$A$10)*$G$10+COUNTIF(AB$20:AB$34,$A$11)*$G$11+COUNTIF(AB$20:AB$34,$A$12)*$G$12+COUNTIF(AB$20:AB$34,$A$13)*$G$13+COUNTIF(AB$20:AB$34,$A$14)*$G$14+COUNTIF(AB$20:AB$34,$A$15)*$G$15)</x:f>
        <x:v>120</x:v>
      </x:c>
      <x:c r="AC40" s="108" t="n">
        <x:f>IF(AC$18="","",COUNTIF(AC$20:AC$34,$A$8)*$G$8+COUNTIF(AC$20:AC$34,$A$9)*$G$9+COUNTIF(AC$20:AC$34,$A$10)*$G$10+COUNTIF(AC$20:AC$34,$A$11)*$G$11+COUNTIF(AC$20:AC$34,$A$12)*$G$12+COUNTIF(AC$20:AC$34,$A$13)*$G$13+COUNTIF(AC$20:AC$34,$A$14)*$G$14+COUNTIF(AC$20:AC$34,$A$15)*$G$15)</x:f>
        <x:v>111</x:v>
      </x:c>
      <x:c r="AD40" s="108" t="n">
        <x:f>IF(AD$18="","",COUNTIF(AD$20:AD$34,$A$8)*$G$8+COUNTIF(AD$20:AD$34,$A$9)*$G$9+COUNTIF(AD$20:AD$34,$A$10)*$G$10+COUNTIF(AD$20:AD$34,$A$11)*$G$11+COUNTIF(AD$20:AD$34,$A$12)*$G$12+COUNTIF(AD$20:AD$34,$A$13)*$G$13+COUNTIF(AD$20:AD$34,$A$14)*$G$14+COUNTIF(AD$20:AD$34,$A$15)*$G$15)</x:f>
        <x:v>25.5</x:v>
      </x:c>
      <x:c r="AE40" s="108" t="n">
        <x:f>IF(AE$18="","",COUNTIF(AE$20:AE$34,$A$8)*$G$8+COUNTIF(AE$20:AE$34,$A$9)*$G$9+COUNTIF(AE$20:AE$34,$A$10)*$G$10+COUNTIF(AE$20:AE$34,$A$11)*$G$11+COUNTIF(AE$20:AE$34,$A$12)*$G$12+COUNTIF(AE$20:AE$34,$A$13)*$G$13+COUNTIF(AE$20:AE$34,$A$14)*$G$14+COUNTIF(AE$20:AE$34,$A$15)*$G$15)</x:f>
        <x:v>25.5</x:v>
      </x:c>
      <x:c r="AF40" s="108" t="n">
        <x:f>IF(AF$18="","",COUNTIF(AF$20:AF$34,$A$8)*$G$8+COUNTIF(AF$20:AF$34,$A$9)*$G$9+COUNTIF(AF$20:AF$34,$A$10)*$G$10+COUNTIF(AF$20:AF$34,$A$11)*$G$11+COUNTIF(AF$20:AF$34,$A$12)*$G$12+COUNTIF(AF$20:AF$34,$A$13)*$G$13+COUNTIF(AF$20:AF$34,$A$14)*$G$14+COUNTIF(AF$20:AF$34,$A$15)*$G$15)</x:f>
        <x:v>120</x:v>
      </x:c>
      <x:c r="AG40" s="108" t="n">
        <x:f>IF(AG$18="","",COUNTIF(AG$20:AG$34,$A$8)*$G$8+COUNTIF(AG$20:AG$34,$A$9)*$G$9+COUNTIF(AG$20:AG$34,$A$10)*$G$10+COUNTIF(AG$20:AG$34,$A$11)*$G$11+COUNTIF(AG$20:AG$34,$A$12)*$G$12+COUNTIF(AG$20:AG$34,$A$13)*$G$13+COUNTIF(AG$20:AG$34,$A$14)*$G$14+COUNTIF(AG$20:AG$34,$A$15)*$G$15)</x:f>
        <x:v>119.75</x:v>
      </x:c>
      <x:c r="AH40" s="89"/>
      <x:c r="AI40" s="89"/>
      <x:c r="AJ40" s="89"/>
      <x:c r="AK40" s="89"/>
      <x:c r="AL40" s="89"/>
      <x:c r="AM40" s="89"/>
    </x:row>
  </x:sheetData>
  <x:mergeCells>
    <x:mergeCell ref="A1:F1"/>
    <x:mergeCell ref="A6:H6"/>
    <x:mergeCell ref="C17:AG17"/>
    <x:mergeCell ref="AH17:AM17"/>
    <x:mergeCell ref="A18:A19"/>
    <x:mergeCell ref="B18:B19"/>
    <x:mergeCell ref="A37:B37"/>
    <x:mergeCell ref="B3:C3"/>
    <x:mergeCell ref="D3:E3"/>
    <x:mergeCell ref="F3:G3"/>
    <x:mergeCell ref="I3:J3"/>
    <x:mergeCell ref="L3:N3"/>
    <x:mergeCell ref="B4:N4"/>
  </x:mergeCells>
  <x:conditionalFormatting sqref="C20:AG34">
    <x:cfRule type="expression" dxfId="26" priority="1">
      <x:formula>C20="1A"</x:formula>
    </x:cfRule>
    <x:cfRule type="expression" dxfId="27" priority="2">
      <x:formula>C20="1B"</x:formula>
    </x:cfRule>
    <x:cfRule type="expression" dxfId="28" priority="3">
      <x:formula>C20="2A"</x:formula>
    </x:cfRule>
    <x:cfRule type="expression" dxfId="29" priority="4">
      <x:formula>C20="2B"</x:formula>
    </x:cfRule>
    <x:cfRule type="expression" dxfId="30" priority="5">
      <x:formula>C20="FR"</x:formula>
    </x:cfRule>
    <x:cfRule type="expression" dxfId="31" priority="6">
      <x:formula>C20="F"</x:formula>
    </x:cfRule>
    <x:cfRule type="expression" dxfId="32" priority="7">
      <x:formula>C20="K"</x:formula>
    </x:cfRule>
    <x:cfRule type="expression" dxfId="33" priority="8">
      <x:formula>C20="U"</x:formula>
    </x:cfRule>
  </x:conditionalFormatting>
  <x:conditionalFormatting sqref="C18:AG40">
    <x:cfRule type="expression" dxfId="34" priority="9">
      <x:formula>C$18=""</x:formula>
    </x:cfRule>
  </x:conditionalFormatting>
  <x:conditionalFormatting sqref="C18:AG19">
    <x:cfRule type="expression" dxfId="35" priority="10">
      <x:formula>AND(C$18&lt;&gt;"",WEEKDAY(C$18,2)=6)</x:formula>
    </x:cfRule>
    <x:cfRule type="expression" dxfId="36" priority="11">
      <x:formula>AND(C$18&lt;&gt;"",WEEKDAY(C$18,2)=7)</x:formula>
    </x:cfRule>
    <x:cfRule type="expression" dxfId="164" priority="14">
      <x:formula>AND(C$18&lt;&gt;"",WEEKDAY(DATE($I$3,3,COLUMN()-2),2)=6)</x:formula>
    </x:cfRule>
    <x:cfRule type="expression" dxfId="165" priority="15">
      <x:formula>AND(C$18&lt;&gt;"",WEEKDAY(DATE($I$3,3,COLUMN()-2),2)=7)</x:formula>
    </x:cfRule>
  </x:conditionalFormatting>
  <x:conditionalFormatting sqref="C38:AG40">
    <x:cfRule type="expression" dxfId="37" priority="12">
      <x:formula>AND(C$18&lt;&gt;"",WEEKDAY(C$18,2)=6)</x:formula>
    </x:cfRule>
    <x:cfRule type="expression" dxfId="38" priority="13">
      <x:formula>AND(C$18&lt;&gt;"",WEEKDAY(C$18,2)=7)</x:formula>
    </x:cfRule>
    <x:cfRule type="expression" dxfId="166" priority="16">
      <x:formula>AND(C$18&lt;&gt;"",WEEKDAY(DATE($I$3,3,COLUMN()-2),2)=6)</x:formula>
    </x:cfRule>
    <x:cfRule type="expression" dxfId="167" priority="17">
      <x:formula>AND(C$18&lt;&gt;"",WEEKDAY(DATE($I$3,3,COLUMN()-2),2)=7)</x:formula>
    </x:cfRule>
  </x:conditionalFormatting>
  <x:dataValidations count="2">
    <x:dataValidation type="list" sqref="C20:AG34">
      <x:formula1>'März'!$A$8:$A$15</x:formula1>
    </x:dataValidation>
    <x:dataValidation type="list" sqref="I3">
      <x:formula1>"2025,2026,2027,2028,2029,2030"</x:formula1>
    </x:dataValidation>
  </x:dataValidation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20" hidden="0" customWidth="1"/>
    <x:col min="3" max="3" width="6.199999809265137" hidden="0" customWidth="1"/>
    <x:col min="4" max="4" width="6.199999809265137" hidden="0" customWidth="1"/>
    <x:col min="5" max="5" width="6.199999809265137" hidden="0" customWidth="1"/>
    <x:col min="6" max="6" width="6.199999809265137" hidden="0" customWidth="1"/>
    <x:col min="7" max="7" width="6.199999809265137" hidden="0" customWidth="1"/>
    <x:col min="8" max="8" width="6.199999809265137" hidden="0" customWidth="1"/>
    <x:col min="9" max="9" width="6.199999809265137" hidden="0" customWidth="1"/>
    <x:col min="10" max="10" width="6.199999809265137" hidden="0" customWidth="1"/>
    <x:col min="11" max="11" width="6.199999809265137" hidden="0" customWidth="1"/>
    <x:col min="12" max="12" width="6.199999809265137" hidden="0" customWidth="1"/>
    <x:col min="13" max="13" width="6.199999809265137" hidden="0" customWidth="1"/>
    <x:col min="14" max="14" width="6.199999809265137" hidden="0" customWidth="1"/>
    <x:col min="15" max="15" width="6.199999809265137" hidden="0" customWidth="1"/>
    <x:col min="16" max="16" width="6.199999809265137" hidden="0" customWidth="1"/>
    <x:col min="17" max="17" width="6.199999809265137" hidden="0" customWidth="1"/>
    <x:col min="18" max="18" width="6.199999809265137" hidden="0" customWidth="1"/>
    <x:col min="19" max="19" width="6.199999809265137" hidden="0" customWidth="1"/>
    <x:col min="20" max="20" width="6.199999809265137" hidden="0" customWidth="1"/>
    <x:col min="21" max="21" width="6.199999809265137" hidden="0" customWidth="1"/>
    <x:col min="22" max="22" width="6.199999809265137" hidden="0" customWidth="1"/>
    <x:col min="23" max="23" width="6.199999809265137" hidden="0" customWidth="1"/>
    <x:col min="24" max="24" width="6.199999809265137" hidden="0" customWidth="1"/>
    <x:col min="25" max="25" width="6.199999809265137" hidden="0" customWidth="1"/>
    <x:col min="26" max="26" width="6.199999809265137" hidden="0" customWidth="1"/>
    <x:col min="27" max="27" width="6.199999809265137" hidden="0" customWidth="1"/>
    <x:col min="28" max="28" width="6.199999809265137" hidden="0" customWidth="1"/>
    <x:col min="29" max="29" width="6.199999809265137" hidden="0" customWidth="1"/>
    <x:col min="30" max="30" width="6.199999809265137" hidden="0" customWidth="1"/>
    <x:col min="31" max="31" width="6.199999809265137" hidden="0" customWidth="1"/>
    <x:col min="32" max="32" width="6.199999809265137" hidden="0" customWidth="1"/>
    <x:col min="33" max="33" width="6.199999809265137" hidden="0" customWidth="1"/>
    <x:col min="34" max="34" width="12" hidden="0" customWidth="1"/>
    <x:col min="35" max="35" width="12" hidden="0" customWidth="1"/>
    <x:col min="36" max="36" width="12" hidden="0" customWidth="1"/>
    <x:col min="37" max="37" width="12" hidden="0" customWidth="1"/>
    <x:col min="38" max="38" width="12" hidden="0" customWidth="1"/>
    <x:col min="39" max="39" width="12" hidden="0" customWidth="1"/>
  </x:cols>
  <x:sheetData>
    <x:row r="1" ht="32" customHeight="1">
      <x:c r="A1" s="88" t="str">
        <x:v>Arbeitsplan / Dienstplan</x:v>
      </x:c>
      <x:c r="B1" s="88"/>
      <x:c r="C1" s="88"/>
      <x:c r="D1" s="88"/>
      <x:c r="E1" s="88"/>
      <x:c r="F1" s="88"/>
      <x:c r="G1" s="89"/>
      <x:c r="H1" s="89"/>
      <x:c r="I1" s="89"/>
      <x:c r="J1" s="89"/>
      <x:c r="K1" s="89"/>
      <x:c r="L1" s="89"/>
      <x:c r="M1" s="89"/>
      <x:c r="N1" s="89"/>
      <x:c r="O1" s="89"/>
      <x:c r="P1" s="89"/>
      <x:c r="Q1" s="89"/>
      <x:c r="R1" s="89"/>
      <x:c r="S1" s="89"/>
      <x:c r="T1" s="89"/>
      <x:c r="U1" s="89"/>
      <x:c r="V1" s="89"/>
      <x:c r="W1" s="89"/>
      <x:c r="X1" s="89"/>
      <x:c r="Y1" s="89"/>
      <x:c r="Z1" s="89"/>
      <x:c r="AA1" s="89"/>
      <x:c r="AB1" s="89"/>
      <x:c r="AC1" s="89"/>
      <x:c r="AD1" s="89"/>
      <x:c r="AE1" s="89"/>
      <x:c r="AF1" s="89"/>
      <x:c r="AG1" s="89"/>
      <x:c r="AH1" s="89"/>
      <x:c r="AI1" s="89"/>
      <x:c r="AJ1" s="89"/>
      <x:c r="AK1" s="89"/>
      <x:c r="AL1" s="89"/>
      <x:c r="AM1" s="89"/>
    </x:row>
    <x:row r="2">
      <x:c r="A2" s="89"/>
      <x:c r="B2" s="89"/>
      <x:c r="C2" s="89"/>
      <x:c r="D2" s="89"/>
      <x:c r="E2" s="89"/>
      <x:c r="F2" s="89"/>
      <x:c r="G2" s="89"/>
      <x:c r="H2" s="89"/>
      <x:c r="I2" s="89"/>
      <x:c r="J2" s="89"/>
      <x:c r="K2" s="89"/>
      <x:c r="L2" s="89"/>
      <x:c r="M2" s="89"/>
      <x:c r="N2" s="89"/>
      <x:c r="O2" s="89"/>
      <x:c r="P2" s="89"/>
      <x:c r="Q2" s="89"/>
      <x:c r="R2" s="89"/>
      <x:c r="S2" s="89"/>
      <x:c r="T2" s="89"/>
      <x:c r="U2" s="89"/>
      <x:c r="V2" s="89"/>
      <x:c r="W2" s="89"/>
      <x:c r="X2" s="89"/>
      <x:c r="Y2" s="89"/>
      <x:c r="Z2" s="89"/>
      <x:c r="AA2" s="89"/>
      <x:c r="AB2" s="89"/>
      <x:c r="AC2" s="89"/>
      <x:c r="AD2" s="89"/>
      <x:c r="AE2" s="89"/>
      <x:c r="AF2" s="89"/>
      <x:c r="AG2" s="89"/>
      <x:c r="AH2" s="89"/>
      <x:c r="AI2" s="89"/>
      <x:c r="AJ2" s="89"/>
      <x:c r="AK2" s="89"/>
      <x:c r="AL2" s="89"/>
      <x:c r="AM2" s="89"/>
    </x:row>
    <x:row r="3">
      <x:c r="A3" s="90" t="str">
        <x:v>Abteilung:</x:v>
      </x:c>
      <x:c r="B3" s="91" t="str">
        <x:v>Beispiel-Abteilung</x:v>
      </x:c>
      <x:c r="C3" s="91" t="str"/>
      <x:c r="D3" s="90" t="str">
        <x:v>Dienstplaner:</x:v>
      </x:c>
      <x:c r="E3" s="91" t="str"/>
      <x:c r="F3" s="91" t="str">
        <x:v>Max Müller</x:v>
      </x:c>
      <x:c r="G3" s="164" t="str"/>
      <x:c r="H3" s="90" t="str">
        <x:v>Jahr:</x:v>
      </x:c>
      <x:c r="I3" s="91" t="n">
        <x:v>2026</x:v>
      </x:c>
      <x:c r="J3" s="164" t="str"/>
      <x:c r="K3" s="90" t="str">
        <x:v>Monat:</x:v>
      </x:c>
      <x:c r="L3" s="91" t="str">
        <x:v>April</x:v>
      </x:c>
      <x:c r="M3" s="91" t="str"/>
      <x:c r="N3" s="91" t="str"/>
      <x:c r="O3" s="89"/>
      <x:c r="P3" s="89"/>
      <x:c r="Q3" s="89"/>
      <x:c r="R3" s="89"/>
      <x:c r="S3" s="89"/>
      <x:c r="T3" s="89"/>
      <x:c r="U3" s="89"/>
      <x:c r="V3" s="89"/>
      <x:c r="W3" s="89"/>
      <x:c r="X3" s="89"/>
      <x:c r="Y3" s="89"/>
      <x:c r="Z3" s="89"/>
      <x:c r="AA3" s="89"/>
      <x:c r="AB3" s="89"/>
      <x:c r="AC3" s="89"/>
      <x:c r="AD3" s="89"/>
      <x:c r="AE3" s="89"/>
      <x:c r="AF3" s="89"/>
      <x:c r="AG3" s="89"/>
      <x:c r="AH3" s="89"/>
      <x:c r="AI3" s="89"/>
      <x:c r="AJ3" s="89"/>
      <x:c r="AK3" s="89"/>
      <x:c r="AL3" s="89"/>
      <x:c r="AM3" s="89"/>
    </x:row>
    <x:row r="4">
      <x:c r="A4" s="90" t="str">
        <x:v>Hinweis:</x:v>
      </x:c>
      <x:c r="B4" s="92" t="str">
        <x:v>Schichtcodes und Zeiten sind frei anpassbar. Die Arbeitsmappe ist nicht geschützt.</x:v>
      </x:c>
      <x:c r="C4" s="92" t="str"/>
      <x:c r="D4" s="92" t="str"/>
      <x:c r="E4" s="92" t="str"/>
      <x:c r="F4" s="92" t="str"/>
      <x:c r="G4" s="92" t="str"/>
      <x:c r="H4" s="92" t="str"/>
      <x:c r="I4" s="92" t="str"/>
      <x:c r="J4" s="92" t="str"/>
      <x:c r="K4" s="92" t="str"/>
      <x:c r="L4" s="92" t="str"/>
      <x:c r="M4" s="92" t="str"/>
      <x:c r="N4" s="92" t="str"/>
      <x:c r="O4" s="89"/>
      <x:c r="P4" s="89"/>
      <x:c r="Q4" s="89"/>
      <x:c r="R4" s="89"/>
      <x:c r="S4" s="89"/>
      <x:c r="T4" s="89"/>
      <x:c r="U4" s="89"/>
      <x:c r="V4" s="89"/>
      <x:c r="W4" s="89"/>
      <x:c r="X4" s="89"/>
      <x:c r="Y4" s="89"/>
      <x:c r="Z4" s="89"/>
      <x:c r="AA4" s="89"/>
      <x:c r="AB4" s="89"/>
      <x:c r="AC4" s="89"/>
      <x:c r="AD4" s="89"/>
      <x:c r="AE4" s="89"/>
      <x:c r="AF4" s="89"/>
      <x:c r="AG4" s="89"/>
      <x:c r="AH4" s="89"/>
      <x:c r="AI4" s="89"/>
      <x:c r="AJ4" s="89"/>
      <x:c r="AK4" s="89"/>
      <x:c r="AL4" s="89"/>
      <x:c r="AM4" s="89"/>
    </x:row>
    <x:row r="5">
      <x:c r="A5" s="89"/>
      <x:c r="B5" s="89"/>
      <x:c r="C5" s="89"/>
      <x:c r="D5" s="89"/>
      <x:c r="E5" s="89"/>
      <x:c r="F5" s="89"/>
      <x:c r="G5" s="89"/>
      <x:c r="H5" s="89"/>
      <x:c r="I5" s="89"/>
      <x:c r="J5" s="89"/>
      <x:c r="K5" s="89"/>
      <x:c r="L5" s="89"/>
      <x:c r="M5" s="89"/>
      <x:c r="N5" s="89"/>
      <x:c r="O5" s="89"/>
      <x:c r="P5" s="89"/>
      <x:c r="Q5" s="89"/>
      <x:c r="R5" s="89"/>
      <x:c r="S5" s="89"/>
      <x:c r="T5" s="89"/>
      <x:c r="U5" s="89"/>
      <x:c r="V5" s="89"/>
      <x:c r="W5" s="89"/>
      <x:c r="X5" s="89"/>
      <x:c r="Y5" s="89"/>
      <x:c r="Z5" s="89"/>
      <x:c r="AA5" s="89"/>
      <x:c r="AB5" s="89"/>
      <x:c r="AC5" s="89"/>
      <x:c r="AD5" s="89"/>
      <x:c r="AE5" s="89"/>
      <x:c r="AF5" s="89"/>
      <x:c r="AG5" s="89"/>
      <x:c r="AH5" s="89"/>
      <x:c r="AI5" s="89"/>
      <x:c r="AJ5" s="89"/>
      <x:c r="AK5" s="89"/>
      <x:c r="AL5" s="89"/>
      <x:c r="AM5" s="89"/>
    </x:row>
    <x:row r="6" ht="24" customHeight="1">
      <x:c r="A6" s="93" t="str">
        <x:v>Schichtcodes und Legende</x:v>
      </x:c>
      <x:c r="B6" s="93"/>
      <x:c r="C6" s="93"/>
      <x:c r="D6" s="93"/>
      <x:c r="E6" s="93"/>
      <x:c r="F6" s="93"/>
      <x:c r="G6" s="93"/>
      <x:c r="H6" s="93"/>
      <x:c r="I6" s="89"/>
      <x:c r="J6" s="89"/>
      <x:c r="K6" s="89"/>
      <x:c r="L6" s="89"/>
      <x:c r="M6" s="89"/>
      <x:c r="N6" s="89"/>
      <x:c r="O6" s="89"/>
      <x:c r="P6" s="89"/>
      <x:c r="Q6" s="89"/>
      <x:c r="R6" s="89"/>
      <x:c r="S6" s="89"/>
      <x:c r="T6" s="89"/>
      <x:c r="U6" s="89"/>
      <x:c r="V6" s="89"/>
      <x:c r="W6" s="89"/>
      <x:c r="X6" s="89"/>
      <x:c r="Y6" s="89"/>
      <x:c r="Z6" s="89"/>
      <x:c r="AA6" s="89"/>
      <x:c r="AB6" s="89"/>
      <x:c r="AC6" s="89"/>
      <x:c r="AD6" s="89"/>
      <x:c r="AE6" s="89"/>
      <x:c r="AF6" s="89"/>
      <x:c r="AG6" s="89"/>
      <x:c r="AH6" s="89"/>
      <x:c r="AI6" s="89"/>
      <x:c r="AJ6" s="89"/>
      <x:c r="AK6" s="89"/>
      <x:c r="AL6" s="89"/>
      <x:c r="AM6" s="89"/>
    </x:row>
    <x:row r="7" ht="24" customHeight="1">
      <x:c r="A7" s="94" t="str">
        <x:v>Code</x:v>
      </x:c>
      <x:c r="B7" s="94" t="str">
        <x:v>Bezeichnung</x:v>
      </x:c>
      <x:c r="C7" s="94" t="str">
        <x:v>Start 1</x:v>
      </x:c>
      <x:c r="D7" s="94" t="str">
        <x:v>Ende 1</x:v>
      </x:c>
      <x:c r="E7" s="94" t="str">
        <x:v>Start 2</x:v>
      </x:c>
      <x:c r="F7" s="94" t="str">
        <x:v>Ende 2</x:v>
      </x:c>
      <x:c r="G7" s="94" t="str">
        <x:v>Arbeitszeit</x:v>
      </x:c>
      <x:c r="H7" s="94" t="str">
        <x:v>Farbe</x:v>
      </x:c>
      <x:c r="I7" s="89"/>
      <x:c r="J7" s="89"/>
      <x:c r="K7" s="89"/>
      <x:c r="L7" s="89"/>
      <x:c r="M7" s="89"/>
      <x:c r="N7" s="89"/>
      <x:c r="O7" s="89"/>
      <x:c r="P7" s="89"/>
      <x:c r="Q7" s="89"/>
      <x:c r="R7" s="89"/>
      <x:c r="S7" s="89"/>
      <x:c r="T7" s="89"/>
      <x:c r="U7" s="89"/>
      <x:c r="V7" s="89"/>
      <x:c r="W7" s="89"/>
      <x:c r="X7" s="89"/>
      <x:c r="Y7" s="89"/>
      <x:c r="Z7" s="89"/>
      <x:c r="AA7" s="89"/>
      <x:c r="AB7" s="89"/>
      <x:c r="AC7" s="89"/>
      <x:c r="AD7" s="89"/>
      <x:c r="AE7" s="89"/>
      <x:c r="AF7" s="89"/>
      <x:c r="AG7" s="89"/>
      <x:c r="AH7" s="89"/>
      <x:c r="AI7" s="89"/>
      <x:c r="AJ7" s="89"/>
      <x:c r="AK7" s="89"/>
      <x:c r="AL7" s="89"/>
      <x:c r="AM7" s="89"/>
    </x:row>
    <x:row r="8">
      <x:c r="A8" s="91" t="str">
        <x:v>1A</x:v>
      </x:c>
      <x:c r="B8" s="91" t="str">
        <x:v>Frühdienst</x:v>
      </x:c>
      <x:c r="C8" s="91" t="str">
        <x:v>08:00</x:v>
      </x:c>
      <x:c r="D8" s="91" t="str">
        <x:v>16:30</x:v>
      </x:c>
      <x:c r="E8" s="91" t="str"/>
      <x:c r="F8" s="91" t="str"/>
      <x:c r="G8" s="168" t="n">
        <x:v>8.5</x:v>
      </x:c>
      <x:c r="H8" s="96" t="str">
        <x:v>1A</x:v>
      </x:c>
      <x:c r="I8" s="89"/>
      <x:c r="J8" s="89"/>
      <x:c r="K8" s="89"/>
      <x:c r="L8" s="89"/>
      <x:c r="M8" s="89"/>
      <x:c r="N8" s="89"/>
      <x:c r="O8" s="89"/>
      <x:c r="P8" s="89"/>
      <x:c r="Q8" s="89"/>
      <x:c r="R8" s="89"/>
      <x:c r="S8" s="89"/>
      <x:c r="T8" s="89"/>
      <x:c r="U8" s="89"/>
      <x:c r="V8" s="89"/>
      <x:c r="W8" s="89"/>
      <x:c r="X8" s="89"/>
      <x:c r="Y8" s="89"/>
      <x:c r="Z8" s="89"/>
      <x:c r="AA8" s="89"/>
      <x:c r="AB8" s="89"/>
      <x:c r="AC8" s="89"/>
      <x:c r="AD8" s="89"/>
      <x:c r="AE8" s="89"/>
      <x:c r="AF8" s="89"/>
      <x:c r="AG8" s="89"/>
      <x:c r="AH8" s="89"/>
      <x:c r="AI8" s="89"/>
      <x:c r="AJ8" s="89"/>
      <x:c r="AK8" s="89"/>
      <x:c r="AL8" s="89"/>
      <x:c r="AM8" s="89"/>
    </x:row>
    <x:row r="9">
      <x:c r="A9" s="91" t="str">
        <x:v>1B</x:v>
      </x:c>
      <x:c r="B9" s="91" t="str">
        <x:v>Spätdienst</x:v>
      </x:c>
      <x:c r="C9" s="91" t="str">
        <x:v>10:45</x:v>
      </x:c>
      <x:c r="D9" s="91" t="str">
        <x:v>19:15</x:v>
      </x:c>
      <x:c r="E9" s="91" t="str"/>
      <x:c r="F9" s="91" t="str"/>
      <x:c r="G9" s="168" t="n">
        <x:v>8.5</x:v>
      </x:c>
      <x:c r="H9" s="97" t="str">
        <x:v>1B</x:v>
      </x:c>
      <x:c r="I9" s="89"/>
      <x:c r="J9" s="89"/>
      <x:c r="K9" s="89"/>
      <x:c r="L9" s="89"/>
      <x:c r="M9" s="89"/>
      <x:c r="N9" s="89"/>
      <x:c r="O9" s="89"/>
      <x:c r="P9" s="89"/>
      <x:c r="Q9" s="89"/>
      <x:c r="R9" s="89"/>
      <x:c r="S9" s="89"/>
      <x:c r="T9" s="89"/>
      <x:c r="U9" s="89"/>
      <x:c r="V9" s="89"/>
      <x:c r="W9" s="89"/>
      <x:c r="X9" s="89"/>
      <x:c r="Y9" s="89"/>
      <x:c r="Z9" s="89"/>
      <x:c r="AA9" s="89"/>
      <x:c r="AB9" s="89"/>
      <x:c r="AC9" s="89"/>
      <x:c r="AD9" s="89"/>
      <x:c r="AE9" s="89"/>
      <x:c r="AF9" s="89"/>
      <x:c r="AG9" s="89"/>
      <x:c r="AH9" s="89"/>
      <x:c r="AI9" s="89"/>
      <x:c r="AJ9" s="89"/>
      <x:c r="AK9" s="89"/>
      <x:c r="AL9" s="89"/>
      <x:c r="AM9" s="89"/>
    </x:row>
    <x:row r="10">
      <x:c r="A10" s="91" t="str">
        <x:v>2A</x:v>
      </x:c>
      <x:c r="B10" s="91" t="str">
        <x:v>Geteilter Dienst</x:v>
      </x:c>
      <x:c r="C10" s="91" t="str">
        <x:v>08:00</x:v>
      </x:c>
      <x:c r="D10" s="91" t="str">
        <x:v>12:00</x:v>
      </x:c>
      <x:c r="E10" s="91" t="str">
        <x:v>13:15</x:v>
      </x:c>
      <x:c r="F10" s="91" t="str">
        <x:v>18:00</x:v>
      </x:c>
      <x:c r="G10" s="168" t="n">
        <x:v>8.75</x:v>
      </x:c>
      <x:c r="H10" s="98" t="str">
        <x:v>2A</x:v>
      </x:c>
      <x:c r="I10" s="89"/>
      <x:c r="J10" s="89"/>
      <x:c r="K10" s="89"/>
      <x:c r="L10" s="89"/>
      <x:c r="M10" s="89"/>
      <x:c r="N10" s="89"/>
      <x:c r="O10" s="89"/>
      <x:c r="P10" s="89"/>
      <x:c r="Q10" s="89"/>
      <x:c r="R10" s="89"/>
      <x:c r="S10" s="89"/>
      <x:c r="T10" s="89"/>
      <x:c r="U10" s="89"/>
      <x:c r="V10" s="89"/>
      <x:c r="W10" s="89"/>
      <x:c r="X10" s="89"/>
      <x:c r="Y10" s="89"/>
      <x:c r="Z10" s="89"/>
      <x:c r="AA10" s="89"/>
      <x:c r="AB10" s="89"/>
      <x:c r="AC10" s="89"/>
      <x:c r="AD10" s="89"/>
      <x:c r="AE10" s="89"/>
      <x:c r="AF10" s="89"/>
      <x:c r="AG10" s="89"/>
      <x:c r="AH10" s="89"/>
      <x:c r="AI10" s="89"/>
      <x:c r="AJ10" s="89"/>
      <x:c r="AK10" s="89"/>
      <x:c r="AL10" s="89"/>
      <x:c r="AM10" s="89"/>
    </x:row>
    <x:row r="11">
      <x:c r="A11" s="91" t="str">
        <x:v>2B</x:v>
      </x:c>
      <x:c r="B11" s="91" t="str">
        <x:v>Abenddienst</x:v>
      </x:c>
      <x:c r="C11" s="91" t="str">
        <x:v>13:00</x:v>
      </x:c>
      <x:c r="D11" s="91" t="str">
        <x:v>21:30</x:v>
      </x:c>
      <x:c r="E11" s="91" t="str"/>
      <x:c r="F11" s="91" t="str"/>
      <x:c r="G11" s="168" t="n">
        <x:v>8.5</x:v>
      </x:c>
      <x:c r="H11" s="99" t="str">
        <x:v>2B</x:v>
      </x:c>
      <x:c r="I11" s="89"/>
      <x:c r="J11" s="89"/>
      <x:c r="K11" s="89"/>
      <x:c r="L11" s="89"/>
      <x:c r="M11" s="89"/>
      <x:c r="N11" s="89"/>
      <x:c r="O11" s="89"/>
      <x:c r="P11" s="89"/>
      <x:c r="Q11" s="89"/>
      <x:c r="R11" s="89"/>
      <x:c r="S11" s="89"/>
      <x:c r="T11" s="89"/>
      <x:c r="U11" s="89"/>
      <x:c r="V11" s="89"/>
      <x:c r="W11" s="89"/>
      <x:c r="X11" s="89"/>
      <x:c r="Y11" s="89"/>
      <x:c r="Z11" s="89"/>
      <x:c r="AA11" s="89"/>
      <x:c r="AB11" s="89"/>
      <x:c r="AC11" s="89"/>
      <x:c r="AD11" s="89"/>
      <x:c r="AE11" s="89"/>
      <x:c r="AF11" s="89"/>
      <x:c r="AG11" s="89"/>
      <x:c r="AH11" s="89"/>
      <x:c r="AI11" s="89"/>
      <x:c r="AJ11" s="89"/>
      <x:c r="AK11" s="89"/>
      <x:c r="AL11" s="89"/>
      <x:c r="AM11" s="89"/>
    </x:row>
    <x:row r="12">
      <x:c r="A12" s="91" t="str">
        <x:v>FR</x:v>
      </x:c>
      <x:c r="B12" s="91" t="str">
        <x:v>Frei</x:v>
      </x:c>
      <x:c r="C12" s="91" t="str"/>
      <x:c r="D12" s="91" t="str"/>
      <x:c r="E12" s="91" t="str"/>
      <x:c r="F12" s="91" t="str"/>
      <x:c r="G12" s="168" t="n">
        <x:v>0</x:v>
      </x:c>
      <x:c r="H12" s="100" t="str">
        <x:v>FR</x:v>
      </x:c>
      <x:c r="I12" s="89"/>
      <x:c r="J12" s="89"/>
      <x:c r="K12" s="89"/>
      <x:c r="L12" s="89"/>
      <x:c r="M12" s="89"/>
      <x:c r="N12" s="89"/>
      <x:c r="O12" s="89"/>
      <x:c r="P12" s="89"/>
      <x:c r="Q12" s="89"/>
      <x:c r="R12" s="89"/>
      <x:c r="S12" s="89"/>
      <x:c r="T12" s="89"/>
      <x:c r="U12" s="89"/>
      <x:c r="V12" s="89"/>
      <x:c r="W12" s="89"/>
      <x:c r="X12" s="89"/>
      <x:c r="Y12" s="89"/>
      <x:c r="Z12" s="89"/>
      <x:c r="AA12" s="89"/>
      <x:c r="AB12" s="89"/>
      <x:c r="AC12" s="89"/>
      <x:c r="AD12" s="89"/>
      <x:c r="AE12" s="89"/>
      <x:c r="AF12" s="89"/>
      <x:c r="AG12" s="89"/>
      <x:c r="AH12" s="89"/>
      <x:c r="AI12" s="89"/>
      <x:c r="AJ12" s="89"/>
      <x:c r="AK12" s="89"/>
      <x:c r="AL12" s="89"/>
      <x:c r="AM12" s="89"/>
    </x:row>
    <x:row r="13">
      <x:c r="A13" s="91" t="str">
        <x:v>F</x:v>
      </x:c>
      <x:c r="B13" s="91" t="str">
        <x:v>Ferien / Urlaub</x:v>
      </x:c>
      <x:c r="C13" s="91" t="str"/>
      <x:c r="D13" s="91" t="str"/>
      <x:c r="E13" s="91" t="str"/>
      <x:c r="F13" s="91" t="str"/>
      <x:c r="G13" s="168" t="n">
        <x:v>0</x:v>
      </x:c>
      <x:c r="H13" s="101" t="str">
        <x:v>F</x:v>
      </x:c>
      <x:c r="I13" s="89"/>
      <x:c r="J13" s="89"/>
      <x:c r="K13" s="89"/>
      <x:c r="L13" s="89"/>
      <x:c r="M13" s="89"/>
      <x:c r="N13" s="89"/>
      <x:c r="O13" s="89"/>
      <x:c r="P13" s="89"/>
      <x:c r="Q13" s="89"/>
      <x:c r="R13" s="89"/>
      <x:c r="S13" s="89"/>
      <x:c r="T13" s="89"/>
      <x:c r="U13" s="89"/>
      <x:c r="V13" s="89"/>
      <x:c r="W13" s="89"/>
      <x:c r="X13" s="89"/>
      <x:c r="Y13" s="89"/>
      <x:c r="Z13" s="89"/>
      <x:c r="AA13" s="89"/>
      <x:c r="AB13" s="89"/>
      <x:c r="AC13" s="89"/>
      <x:c r="AD13" s="89"/>
      <x:c r="AE13" s="89"/>
      <x:c r="AF13" s="89"/>
      <x:c r="AG13" s="89"/>
      <x:c r="AH13" s="89"/>
      <x:c r="AI13" s="89"/>
      <x:c r="AJ13" s="89"/>
      <x:c r="AK13" s="89"/>
      <x:c r="AL13" s="89"/>
      <x:c r="AM13" s="89"/>
    </x:row>
    <x:row r="14">
      <x:c r="A14" s="91" t="str">
        <x:v>K</x:v>
      </x:c>
      <x:c r="B14" s="91" t="str">
        <x:v>Krank</x:v>
      </x:c>
      <x:c r="C14" s="91" t="str"/>
      <x:c r="D14" s="91" t="str"/>
      <x:c r="E14" s="91" t="str"/>
      <x:c r="F14" s="91" t="str"/>
      <x:c r="G14" s="168" t="n">
        <x:v>0</x:v>
      </x:c>
      <x:c r="H14" s="102" t="str">
        <x:v>K</x:v>
      </x:c>
      <x:c r="I14" s="89"/>
      <x:c r="J14" s="89"/>
      <x:c r="K14" s="89"/>
      <x:c r="L14" s="89"/>
      <x:c r="M14" s="89"/>
      <x:c r="N14" s="89"/>
      <x:c r="O14" s="89"/>
      <x:c r="P14" s="89"/>
      <x:c r="Q14" s="89"/>
      <x:c r="R14" s="89"/>
      <x:c r="S14" s="89"/>
      <x:c r="T14" s="89"/>
      <x:c r="U14" s="89"/>
      <x:c r="V14" s="89"/>
      <x:c r="W14" s="89"/>
      <x:c r="X14" s="89"/>
      <x:c r="Y14" s="89"/>
      <x:c r="Z14" s="89"/>
      <x:c r="AA14" s="89"/>
      <x:c r="AB14" s="89"/>
      <x:c r="AC14" s="89"/>
      <x:c r="AD14" s="89"/>
      <x:c r="AE14" s="89"/>
      <x:c r="AF14" s="89"/>
      <x:c r="AG14" s="89"/>
      <x:c r="AH14" s="89"/>
      <x:c r="AI14" s="89"/>
      <x:c r="AJ14" s="89"/>
      <x:c r="AK14" s="89"/>
      <x:c r="AL14" s="89"/>
      <x:c r="AM14" s="89"/>
    </x:row>
    <x:row r="15">
      <x:c r="A15" s="91" t="str">
        <x:v>U</x:v>
      </x:c>
      <x:c r="B15" s="91" t="str">
        <x:v>Unfall</x:v>
      </x:c>
      <x:c r="C15" s="91" t="str"/>
      <x:c r="D15" s="91" t="str"/>
      <x:c r="E15" s="91" t="str"/>
      <x:c r="F15" s="91" t="str"/>
      <x:c r="G15" s="168" t="n">
        <x:v>0</x:v>
      </x:c>
      <x:c r="H15" s="103" t="str">
        <x:v>U</x:v>
      </x:c>
      <x:c r="I15" s="89"/>
      <x:c r="J15" s="89"/>
      <x:c r="K15" s="89"/>
      <x:c r="L15" s="89"/>
      <x:c r="M15" s="89"/>
      <x:c r="N15" s="89"/>
      <x:c r="O15" s="89"/>
      <x:c r="P15" s="89"/>
      <x:c r="Q15" s="89"/>
      <x:c r="R15" s="89"/>
      <x:c r="S15" s="89"/>
      <x:c r="T15" s="89"/>
      <x:c r="U15" s="89"/>
      <x:c r="V15" s="89"/>
      <x:c r="W15" s="89"/>
      <x:c r="X15" s="89"/>
      <x:c r="Y15" s="89"/>
      <x:c r="Z15" s="89"/>
      <x:c r="AA15" s="89"/>
      <x:c r="AB15" s="89"/>
      <x:c r="AC15" s="89"/>
      <x:c r="AD15" s="89"/>
      <x:c r="AE15" s="89"/>
      <x:c r="AF15" s="89"/>
      <x:c r="AG15" s="89"/>
      <x:c r="AH15" s="89"/>
      <x:c r="AI15" s="89"/>
      <x:c r="AJ15" s="89"/>
      <x:c r="AK15" s="89"/>
      <x:c r="AL15" s="89"/>
      <x:c r="AM15" s="89"/>
    </x:row>
    <x:row r="16">
      <x:c r="A16" s="89"/>
      <x:c r="B16" s="89"/>
      <x:c r="C16" s="89"/>
      <x:c r="D16" s="89"/>
      <x:c r="E16" s="89"/>
      <x:c r="F16" s="89"/>
      <x:c r="G16" s="89"/>
      <x:c r="H16" s="89"/>
      <x:c r="I16" s="89"/>
      <x:c r="J16" s="89"/>
      <x:c r="K16" s="89"/>
      <x:c r="L16" s="89"/>
      <x:c r="M16" s="89"/>
      <x:c r="N16" s="89"/>
      <x:c r="O16" s="89"/>
      <x:c r="P16" s="89"/>
      <x:c r="Q16" s="89"/>
      <x:c r="R16" s="89"/>
      <x:c r="S16" s="89"/>
      <x:c r="T16" s="89"/>
      <x:c r="U16" s="89"/>
      <x:c r="V16" s="89"/>
      <x:c r="W16" s="89"/>
      <x:c r="X16" s="89"/>
      <x:c r="Y16" s="89"/>
      <x:c r="Z16" s="89"/>
      <x:c r="AA16" s="89"/>
      <x:c r="AB16" s="89"/>
      <x:c r="AC16" s="89"/>
      <x:c r="AD16" s="89"/>
      <x:c r="AE16" s="89"/>
      <x:c r="AF16" s="89"/>
      <x:c r="AG16" s="89"/>
      <x:c r="AH16" s="89"/>
      <x:c r="AI16" s="89"/>
      <x:c r="AJ16" s="89"/>
      <x:c r="AK16" s="89"/>
      <x:c r="AL16" s="89"/>
      <x:c r="AM16" s="89"/>
    </x:row>
    <x:row r="17" ht="24" customHeight="1">
      <x:c r="A17" s="89"/>
      <x:c r="B17" s="89"/>
      <x:c r="C17" s="93" t="str">
        <x:v>April</x:v>
      </x:c>
      <x:c r="D17" s="93"/>
      <x:c r="E17" s="93"/>
      <x:c r="F17" s="93"/>
      <x:c r="G17" s="93"/>
      <x:c r="H17" s="93"/>
      <x:c r="I17" s="93"/>
      <x:c r="J17" s="93"/>
      <x:c r="K17" s="93"/>
      <x:c r="L17" s="93"/>
      <x:c r="M17" s="93"/>
      <x:c r="N17" s="93"/>
      <x:c r="O17" s="93"/>
      <x:c r="P17" s="93"/>
      <x:c r="Q17" s="93"/>
      <x:c r="R17" s="93"/>
      <x:c r="S17" s="93"/>
      <x:c r="T17" s="93"/>
      <x:c r="U17" s="93"/>
      <x:c r="V17" s="93"/>
      <x:c r="W17" s="93"/>
      <x:c r="X17" s="93"/>
      <x:c r="Y17" s="93"/>
      <x:c r="Z17" s="93"/>
      <x:c r="AA17" s="93"/>
      <x:c r="AB17" s="93"/>
      <x:c r="AC17" s="93"/>
      <x:c r="AD17" s="93"/>
      <x:c r="AE17" s="93"/>
      <x:c r="AF17" s="93"/>
      <x:c r="AG17" s="93"/>
      <x:c r="AH17" s="93" t="str">
        <x:v>Monatliche Kontrolle</x:v>
      </x:c>
      <x:c r="AI17" s="93"/>
      <x:c r="AJ17" s="93"/>
      <x:c r="AK17" s="93"/>
      <x:c r="AL17" s="93"/>
      <x:c r="AM17" s="93"/>
    </x:row>
    <x:row r="18" ht="24" customHeight="1">
      <x:c r="A18" s="94" t="str">
        <x:v>MitarbeiterIn</x:v>
      </x:c>
      <x:c r="B18" s="94" t="str">
        <x:v>Bemerkung</x:v>
      </x:c>
      <x:c r="C18" s="104" t="str">
        <x:f>IF(COLUMN()-2&lt;=DAY(EOMONTH(DATE($I$3,4,1),0)),RIGHT("0"&amp;COLUMN()-2,2)&amp;"."&amp;RIGHT("0"&amp;4,2)&amp;".","")</x:f>
        <x:v>1.4.</x:v>
      </x:c>
      <x:c r="D18" s="104" t="str">
        <x:f>IF(COLUMN()-2&lt;=DAY(EOMONTH(DATE($I$3,4,1),0)),RIGHT("0"&amp;COLUMN()-2,2)&amp;"."&amp;RIGHT("0"&amp;4,2)&amp;".","")</x:f>
        <x:v>2.4.</x:v>
      </x:c>
      <x:c r="E18" s="104" t="str">
        <x:f>IF(COLUMN()-2&lt;=DAY(EOMONTH(DATE($I$3,4,1),0)),RIGHT("0"&amp;COLUMN()-2,2)&amp;"."&amp;RIGHT("0"&amp;4,2)&amp;".","")</x:f>
        <x:v>3.4.</x:v>
      </x:c>
      <x:c r="F18" s="104" t="str">
        <x:f>IF(COLUMN()-2&lt;=DAY(EOMONTH(DATE($I$3,4,1),0)),RIGHT("0"&amp;COLUMN()-2,2)&amp;"."&amp;RIGHT("0"&amp;4,2)&amp;".","")</x:f>
        <x:v>4.4.</x:v>
      </x:c>
      <x:c r="G18" s="104" t="str">
        <x:f>IF(COLUMN()-2&lt;=DAY(EOMONTH(DATE($I$3,4,1),0)),RIGHT("0"&amp;COLUMN()-2,2)&amp;"."&amp;RIGHT("0"&amp;4,2)&amp;".","")</x:f>
        <x:v>5.4.</x:v>
      </x:c>
      <x:c r="H18" s="104" t="str">
        <x:f>IF(COLUMN()-2&lt;=DAY(EOMONTH(DATE($I$3,4,1),0)),RIGHT("0"&amp;COLUMN()-2,2)&amp;"."&amp;RIGHT("0"&amp;4,2)&amp;".","")</x:f>
        <x:v>6.4.</x:v>
      </x:c>
      <x:c r="I18" s="104" t="str">
        <x:f>IF(COLUMN()-2&lt;=DAY(EOMONTH(DATE($I$3,4,1),0)),RIGHT("0"&amp;COLUMN()-2,2)&amp;"."&amp;RIGHT("0"&amp;4,2)&amp;".","")</x:f>
        <x:v>7.4.</x:v>
      </x:c>
      <x:c r="J18" s="104" t="str">
        <x:f>IF(COLUMN()-2&lt;=DAY(EOMONTH(DATE($I$3,4,1),0)),RIGHT("0"&amp;COLUMN()-2,2)&amp;"."&amp;RIGHT("0"&amp;4,2)&amp;".","")</x:f>
        <x:v>8.4.</x:v>
      </x:c>
      <x:c r="K18" s="104" t="str">
        <x:f>IF(COLUMN()-2&lt;=DAY(EOMONTH(DATE($I$3,4,1),0)),RIGHT("0"&amp;COLUMN()-2,2)&amp;"."&amp;RIGHT("0"&amp;4,2)&amp;".","")</x:f>
        <x:v>9.4.</x:v>
      </x:c>
      <x:c r="L18" s="104" t="str">
        <x:f>IF(COLUMN()-2&lt;=DAY(EOMONTH(DATE($I$3,4,1),0)),RIGHT("0"&amp;COLUMN()-2,2)&amp;"."&amp;RIGHT("0"&amp;4,2)&amp;".","")</x:f>
        <x:v>10.4.</x:v>
      </x:c>
      <x:c r="M18" s="104" t="str">
        <x:f>IF(COLUMN()-2&lt;=DAY(EOMONTH(DATE($I$3,4,1),0)),RIGHT("0"&amp;COLUMN()-2,2)&amp;"."&amp;RIGHT("0"&amp;4,2)&amp;".","")</x:f>
        <x:v>11.4.</x:v>
      </x:c>
      <x:c r="N18" s="104" t="str">
        <x:f>IF(COLUMN()-2&lt;=DAY(EOMONTH(DATE($I$3,4,1),0)),RIGHT("0"&amp;COLUMN()-2,2)&amp;"."&amp;RIGHT("0"&amp;4,2)&amp;".","")</x:f>
        <x:v>12.4.</x:v>
      </x:c>
      <x:c r="O18" s="104" t="str">
        <x:f>IF(COLUMN()-2&lt;=DAY(EOMONTH(DATE($I$3,4,1),0)),RIGHT("0"&amp;COLUMN()-2,2)&amp;"."&amp;RIGHT("0"&amp;4,2)&amp;".","")</x:f>
        <x:v>13.4.</x:v>
      </x:c>
      <x:c r="P18" s="104" t="str">
        <x:f>IF(COLUMN()-2&lt;=DAY(EOMONTH(DATE($I$3,4,1),0)),RIGHT("0"&amp;COLUMN()-2,2)&amp;"."&amp;RIGHT("0"&amp;4,2)&amp;".","")</x:f>
        <x:v>14.4.</x:v>
      </x:c>
      <x:c r="Q18" s="104" t="str">
        <x:f>IF(COLUMN()-2&lt;=DAY(EOMONTH(DATE($I$3,4,1),0)),RIGHT("0"&amp;COLUMN()-2,2)&amp;"."&amp;RIGHT("0"&amp;4,2)&amp;".","")</x:f>
        <x:v>15.4.</x:v>
      </x:c>
      <x:c r="R18" s="104" t="str">
        <x:f>IF(COLUMN()-2&lt;=DAY(EOMONTH(DATE($I$3,4,1),0)),RIGHT("0"&amp;COLUMN()-2,2)&amp;"."&amp;RIGHT("0"&amp;4,2)&amp;".","")</x:f>
        <x:v>16.4.</x:v>
      </x:c>
      <x:c r="S18" s="104" t="str">
        <x:f>IF(COLUMN()-2&lt;=DAY(EOMONTH(DATE($I$3,4,1),0)),RIGHT("0"&amp;COLUMN()-2,2)&amp;"."&amp;RIGHT("0"&amp;4,2)&amp;".","")</x:f>
        <x:v>17.4.</x:v>
      </x:c>
      <x:c r="T18" s="104" t="str">
        <x:f>IF(COLUMN()-2&lt;=DAY(EOMONTH(DATE($I$3,4,1),0)),RIGHT("0"&amp;COLUMN()-2,2)&amp;"."&amp;RIGHT("0"&amp;4,2)&amp;".","")</x:f>
        <x:v>18.4.</x:v>
      </x:c>
      <x:c r="U18" s="104" t="str">
        <x:f>IF(COLUMN()-2&lt;=DAY(EOMONTH(DATE($I$3,4,1),0)),RIGHT("0"&amp;COLUMN()-2,2)&amp;"."&amp;RIGHT("0"&amp;4,2)&amp;".","")</x:f>
        <x:v>19.4.</x:v>
      </x:c>
      <x:c r="V18" s="104" t="str">
        <x:f>IF(COLUMN()-2&lt;=DAY(EOMONTH(DATE($I$3,4,1),0)),RIGHT("0"&amp;COLUMN()-2,2)&amp;"."&amp;RIGHT("0"&amp;4,2)&amp;".","")</x:f>
        <x:v>20.4.</x:v>
      </x:c>
      <x:c r="W18" s="104" t="str">
        <x:f>IF(COLUMN()-2&lt;=DAY(EOMONTH(DATE($I$3,4,1),0)),RIGHT("0"&amp;COLUMN()-2,2)&amp;"."&amp;RIGHT("0"&amp;4,2)&amp;".","")</x:f>
        <x:v>21.4.</x:v>
      </x:c>
      <x:c r="X18" s="104" t="str">
        <x:f>IF(COLUMN()-2&lt;=DAY(EOMONTH(DATE($I$3,4,1),0)),RIGHT("0"&amp;COLUMN()-2,2)&amp;"."&amp;RIGHT("0"&amp;4,2)&amp;".","")</x:f>
        <x:v>22.4.</x:v>
      </x:c>
      <x:c r="Y18" s="104" t="str">
        <x:f>IF(COLUMN()-2&lt;=DAY(EOMONTH(DATE($I$3,4,1),0)),RIGHT("0"&amp;COLUMN()-2,2)&amp;"."&amp;RIGHT("0"&amp;4,2)&amp;".","")</x:f>
        <x:v>23.4.</x:v>
      </x:c>
      <x:c r="Z18" s="104" t="str">
        <x:f>IF(COLUMN()-2&lt;=DAY(EOMONTH(DATE($I$3,4,1),0)),RIGHT("0"&amp;COLUMN()-2,2)&amp;"."&amp;RIGHT("0"&amp;4,2)&amp;".","")</x:f>
        <x:v>24.4.</x:v>
      </x:c>
      <x:c r="AA18" s="104" t="str">
        <x:f>IF(COLUMN()-2&lt;=DAY(EOMONTH(DATE($I$3,4,1),0)),RIGHT("0"&amp;COLUMN()-2,2)&amp;"."&amp;RIGHT("0"&amp;4,2)&amp;".","")</x:f>
        <x:v>25.4.</x:v>
      </x:c>
      <x:c r="AB18" s="104" t="str">
        <x:f>IF(COLUMN()-2&lt;=DAY(EOMONTH(DATE($I$3,4,1),0)),RIGHT("0"&amp;COLUMN()-2,2)&amp;"."&amp;RIGHT("0"&amp;4,2)&amp;".","")</x:f>
        <x:v>26.4.</x:v>
      </x:c>
      <x:c r="AC18" s="104" t="str">
        <x:f>IF(COLUMN()-2&lt;=DAY(EOMONTH(DATE($I$3,4,1),0)),RIGHT("0"&amp;COLUMN()-2,2)&amp;"."&amp;RIGHT("0"&amp;4,2)&amp;".","")</x:f>
        <x:v>27.4.</x:v>
      </x:c>
      <x:c r="AD18" s="104" t="str">
        <x:f>IF(COLUMN()-2&lt;=DAY(EOMONTH(DATE($I$3,4,1),0)),RIGHT("0"&amp;COLUMN()-2,2)&amp;"."&amp;RIGHT("0"&amp;4,2)&amp;".","")</x:f>
        <x:v>28.4.</x:v>
      </x:c>
      <x:c r="AE18" s="104" t="str">
        <x:f>IF(COLUMN()-2&lt;=DAY(EOMONTH(DATE($I$3,4,1),0)),RIGHT("0"&amp;COLUMN()-2,2)&amp;"."&amp;RIGHT("0"&amp;4,2)&amp;".","")</x:f>
        <x:v>29.4.</x:v>
      </x:c>
      <x:c r="AF18" s="104" t="str">
        <x:f>IF(COLUMN()-2&lt;=DAY(EOMONTH(DATE($I$3,4,1),0)),RIGHT("0"&amp;COLUMN()-2,2)&amp;"."&amp;RIGHT("0"&amp;4,2)&amp;".","")</x:f>
        <x:v>30.4.</x:v>
      </x:c>
      <x:c r="AG18" s="104" t="str">
        <x:f>IF(COLUMN()-2&lt;=DAY(EOMONTH(DATE($I$3,4,1),0)),RIGHT("0"&amp;COLUMN()-2,2)&amp;"."&amp;RIGHT("0"&amp;4,2)&amp;".","")</x:f>
      </x:c>
      <x:c r="AH18" s="94" t="str">
        <x:v>Dienste</x:v>
      </x:c>
      <x:c r="AI18" s="94" t="str">
        <x:v>Arbeitsstunden</x:v>
      </x:c>
      <x:c r="AJ18" s="94" t="str">
        <x:v>Frei</x:v>
      </x:c>
      <x:c r="AK18" s="94" t="str">
        <x:v>Ferien</x:v>
      </x:c>
      <x:c r="AL18" s="94" t="str">
        <x:v>Krank</x:v>
      </x:c>
      <x:c r="AM18" s="94" t="str">
        <x:v>Unfall</x:v>
      </x:c>
    </x:row>
    <x:row r="19" ht="24" customHeight="1">
      <x:c r="A19" s="94"/>
      <x:c r="B19" s="94"/>
      <x:c r="C19" s="94" t="str">
        <x:f>IF(COLUMN()-2&lt;=DAY(EOMONTH(DATE($I$3,4,1),0)),CHOOSE(WEEKDAY(DATE($I$3,4,COLUMN()-2),2),"Mo","Di","Mi","Do","Fr","Sa","So"),"")</x:f>
        <x:v>Mi</x:v>
      </x:c>
      <x:c r="D19" s="94" t="str">
        <x:f>IF(COLUMN()-2&lt;=DAY(EOMONTH(DATE($I$3,4,1),0)),CHOOSE(WEEKDAY(DATE($I$3,4,COLUMN()-2),2),"Mo","Di","Mi","Do","Fr","Sa","So"),"")</x:f>
        <x:v>Do</x:v>
      </x:c>
      <x:c r="E19" s="94" t="str">
        <x:f>IF(COLUMN()-2&lt;=DAY(EOMONTH(DATE($I$3,4,1),0)),CHOOSE(WEEKDAY(DATE($I$3,4,COLUMN()-2),2),"Mo","Di","Mi","Do","Fr","Sa","So"),"")</x:f>
        <x:v>Fr</x:v>
      </x:c>
      <x:c r="F19" s="94" t="str">
        <x:f>IF(COLUMN()-2&lt;=DAY(EOMONTH(DATE($I$3,4,1),0)),CHOOSE(WEEKDAY(DATE($I$3,4,COLUMN()-2),2),"Mo","Di","Mi","Do","Fr","Sa","So"),"")</x:f>
        <x:v>Sa</x:v>
      </x:c>
      <x:c r="G19" s="94" t="str">
        <x:f>IF(COLUMN()-2&lt;=DAY(EOMONTH(DATE($I$3,4,1),0)),CHOOSE(WEEKDAY(DATE($I$3,4,COLUMN()-2),2),"Mo","Di","Mi","Do","Fr","Sa","So"),"")</x:f>
        <x:v>So</x:v>
      </x:c>
      <x:c r="H19" s="94" t="str">
        <x:f>IF(COLUMN()-2&lt;=DAY(EOMONTH(DATE($I$3,4,1),0)),CHOOSE(WEEKDAY(DATE($I$3,4,COLUMN()-2),2),"Mo","Di","Mi","Do","Fr","Sa","So"),"")</x:f>
        <x:v>Mo</x:v>
      </x:c>
      <x:c r="I19" s="94" t="str">
        <x:f>IF(COLUMN()-2&lt;=DAY(EOMONTH(DATE($I$3,4,1),0)),CHOOSE(WEEKDAY(DATE($I$3,4,COLUMN()-2),2),"Mo","Di","Mi","Do","Fr","Sa","So"),"")</x:f>
        <x:v>Di</x:v>
      </x:c>
      <x:c r="J19" s="94" t="str">
        <x:f>IF(COLUMN()-2&lt;=DAY(EOMONTH(DATE($I$3,4,1),0)),CHOOSE(WEEKDAY(DATE($I$3,4,COLUMN()-2),2),"Mo","Di","Mi","Do","Fr","Sa","So"),"")</x:f>
        <x:v>Mi</x:v>
      </x:c>
      <x:c r="K19" s="94" t="str">
        <x:f>IF(COLUMN()-2&lt;=DAY(EOMONTH(DATE($I$3,4,1),0)),CHOOSE(WEEKDAY(DATE($I$3,4,COLUMN()-2),2),"Mo","Di","Mi","Do","Fr","Sa","So"),"")</x:f>
        <x:v>Do</x:v>
      </x:c>
      <x:c r="L19" s="94" t="str">
        <x:f>IF(COLUMN()-2&lt;=DAY(EOMONTH(DATE($I$3,4,1),0)),CHOOSE(WEEKDAY(DATE($I$3,4,COLUMN()-2),2),"Mo","Di","Mi","Do","Fr","Sa","So"),"")</x:f>
        <x:v>Fr</x:v>
      </x:c>
      <x:c r="M19" s="94" t="str">
        <x:f>IF(COLUMN()-2&lt;=DAY(EOMONTH(DATE($I$3,4,1),0)),CHOOSE(WEEKDAY(DATE($I$3,4,COLUMN()-2),2),"Mo","Di","Mi","Do","Fr","Sa","So"),"")</x:f>
        <x:v>Sa</x:v>
      </x:c>
      <x:c r="N19" s="94" t="str">
        <x:f>IF(COLUMN()-2&lt;=DAY(EOMONTH(DATE($I$3,4,1),0)),CHOOSE(WEEKDAY(DATE($I$3,4,COLUMN()-2),2),"Mo","Di","Mi","Do","Fr","Sa","So"),"")</x:f>
        <x:v>So</x:v>
      </x:c>
      <x:c r="O19" s="94" t="str">
        <x:f>IF(COLUMN()-2&lt;=DAY(EOMONTH(DATE($I$3,4,1),0)),CHOOSE(WEEKDAY(DATE($I$3,4,COLUMN()-2),2),"Mo","Di","Mi","Do","Fr","Sa","So"),"")</x:f>
        <x:v>Mo</x:v>
      </x:c>
      <x:c r="P19" s="94" t="str">
        <x:f>IF(COLUMN()-2&lt;=DAY(EOMONTH(DATE($I$3,4,1),0)),CHOOSE(WEEKDAY(DATE($I$3,4,COLUMN()-2),2),"Mo","Di","Mi","Do","Fr","Sa","So"),"")</x:f>
        <x:v>Di</x:v>
      </x:c>
      <x:c r="Q19" s="94" t="str">
        <x:f>IF(COLUMN()-2&lt;=DAY(EOMONTH(DATE($I$3,4,1),0)),CHOOSE(WEEKDAY(DATE($I$3,4,COLUMN()-2),2),"Mo","Di","Mi","Do","Fr","Sa","So"),"")</x:f>
        <x:v>Mi</x:v>
      </x:c>
      <x:c r="R19" s="94" t="str">
        <x:f>IF(COLUMN()-2&lt;=DAY(EOMONTH(DATE($I$3,4,1),0)),CHOOSE(WEEKDAY(DATE($I$3,4,COLUMN()-2),2),"Mo","Di","Mi","Do","Fr","Sa","So"),"")</x:f>
        <x:v>Do</x:v>
      </x:c>
      <x:c r="S19" s="94" t="str">
        <x:f>IF(COLUMN()-2&lt;=DAY(EOMONTH(DATE($I$3,4,1),0)),CHOOSE(WEEKDAY(DATE($I$3,4,COLUMN()-2),2),"Mo","Di","Mi","Do","Fr","Sa","So"),"")</x:f>
        <x:v>Fr</x:v>
      </x:c>
      <x:c r="T19" s="94" t="str">
        <x:f>IF(COLUMN()-2&lt;=DAY(EOMONTH(DATE($I$3,4,1),0)),CHOOSE(WEEKDAY(DATE($I$3,4,COLUMN()-2),2),"Mo","Di","Mi","Do","Fr","Sa","So"),"")</x:f>
        <x:v>Sa</x:v>
      </x:c>
      <x:c r="U19" s="94" t="str">
        <x:f>IF(COLUMN()-2&lt;=DAY(EOMONTH(DATE($I$3,4,1),0)),CHOOSE(WEEKDAY(DATE($I$3,4,COLUMN()-2),2),"Mo","Di","Mi","Do","Fr","Sa","So"),"")</x:f>
        <x:v>So</x:v>
      </x:c>
      <x:c r="V19" s="94" t="str">
        <x:f>IF(COLUMN()-2&lt;=DAY(EOMONTH(DATE($I$3,4,1),0)),CHOOSE(WEEKDAY(DATE($I$3,4,COLUMN()-2),2),"Mo","Di","Mi","Do","Fr","Sa","So"),"")</x:f>
        <x:v>Mo</x:v>
      </x:c>
      <x:c r="W19" s="94" t="str">
        <x:f>IF(COLUMN()-2&lt;=DAY(EOMONTH(DATE($I$3,4,1),0)),CHOOSE(WEEKDAY(DATE($I$3,4,COLUMN()-2),2),"Mo","Di","Mi","Do","Fr","Sa","So"),"")</x:f>
        <x:v>Di</x:v>
      </x:c>
      <x:c r="X19" s="94" t="str">
        <x:f>IF(COLUMN()-2&lt;=DAY(EOMONTH(DATE($I$3,4,1),0)),CHOOSE(WEEKDAY(DATE($I$3,4,COLUMN()-2),2),"Mo","Di","Mi","Do","Fr","Sa","So"),"")</x:f>
        <x:v>Mi</x:v>
      </x:c>
      <x:c r="Y19" s="94" t="str">
        <x:f>IF(COLUMN()-2&lt;=DAY(EOMONTH(DATE($I$3,4,1),0)),CHOOSE(WEEKDAY(DATE($I$3,4,COLUMN()-2),2),"Mo","Di","Mi","Do","Fr","Sa","So"),"")</x:f>
        <x:v>Do</x:v>
      </x:c>
      <x:c r="Z19" s="94" t="str">
        <x:f>IF(COLUMN()-2&lt;=DAY(EOMONTH(DATE($I$3,4,1),0)),CHOOSE(WEEKDAY(DATE($I$3,4,COLUMN()-2),2),"Mo","Di","Mi","Do","Fr","Sa","So"),"")</x:f>
        <x:v>Fr</x:v>
      </x:c>
      <x:c r="AA19" s="94" t="str">
        <x:f>IF(COLUMN()-2&lt;=DAY(EOMONTH(DATE($I$3,4,1),0)),CHOOSE(WEEKDAY(DATE($I$3,4,COLUMN()-2),2),"Mo","Di","Mi","Do","Fr","Sa","So"),"")</x:f>
        <x:v>Sa</x:v>
      </x:c>
      <x:c r="AB19" s="94" t="str">
        <x:f>IF(COLUMN()-2&lt;=DAY(EOMONTH(DATE($I$3,4,1),0)),CHOOSE(WEEKDAY(DATE($I$3,4,COLUMN()-2),2),"Mo","Di","Mi","Do","Fr","Sa","So"),"")</x:f>
        <x:v>So</x:v>
      </x:c>
      <x:c r="AC19" s="94" t="str">
        <x:f>IF(COLUMN()-2&lt;=DAY(EOMONTH(DATE($I$3,4,1),0)),CHOOSE(WEEKDAY(DATE($I$3,4,COLUMN()-2),2),"Mo","Di","Mi","Do","Fr","Sa","So"),"")</x:f>
        <x:v>Mo</x:v>
      </x:c>
      <x:c r="AD19" s="94" t="str">
        <x:f>IF(COLUMN()-2&lt;=DAY(EOMONTH(DATE($I$3,4,1),0)),CHOOSE(WEEKDAY(DATE($I$3,4,COLUMN()-2),2),"Mo","Di","Mi","Do","Fr","Sa","So"),"")</x:f>
        <x:v>Di</x:v>
      </x:c>
      <x:c r="AE19" s="94" t="str">
        <x:f>IF(COLUMN()-2&lt;=DAY(EOMONTH(DATE($I$3,4,1),0)),CHOOSE(WEEKDAY(DATE($I$3,4,COLUMN()-2),2),"Mo","Di","Mi","Do","Fr","Sa","So"),"")</x:f>
        <x:v>Mi</x:v>
      </x:c>
      <x:c r="AF19" s="94" t="str">
        <x:f>IF(COLUMN()-2&lt;=DAY(EOMONTH(DATE($I$3,4,1),0)),CHOOSE(WEEKDAY(DATE($I$3,4,COLUMN()-2),2),"Mo","Di","Mi","Do","Fr","Sa","So"),"")</x:f>
        <x:v>Do</x:v>
      </x:c>
      <x:c r="AG19" s="94" t="str">
        <x:f>IF(COLUMN()-2&lt;=DAY(EOMONTH(DATE($I$3,4,1),0)),CHOOSE(WEEKDAY(DATE($I$3,4,COLUMN()-2),2),"Mo","Di","Mi","Do","Fr","Sa","So"),"")</x:f>
      </x:c>
      <x:c r="AH19" s="94" t="str"/>
      <x:c r="AI19" s="94" t="str"/>
      <x:c r="AJ19" s="94" t="str"/>
      <x:c r="AK19" s="94" t="str"/>
      <x:c r="AL19" s="94" t="str"/>
      <x:c r="AM19" s="94" t="str"/>
    </x:row>
    <x:row r="20" ht="20" customHeight="1">
      <x:c r="A20" s="91" t="str">
        <x:v>Anna Keller</x:v>
      </x:c>
      <x:c r="B20" s="91" t="str">
        <x:v>Vollzeit</x:v>
      </x:c>
      <x:c r="C20" s="105" t="str">
        <x:v>2A</x:v>
      </x:c>
      <x:c r="D20" s="105" t="str">
        <x:v>2B</x:v>
      </x:c>
      <x:c r="E20" s="105" t="str">
        <x:v>1A</x:v>
      </x:c>
      <x:c r="F20" s="105" t="str">
        <x:v>FR</x:v>
      </x:c>
      <x:c r="G20" s="105" t="str">
        <x:v>1B</x:v>
      </x:c>
      <x:c r="H20" s="105" t="str">
        <x:v>2B</x:v>
      </x:c>
      <x:c r="I20" s="105" t="str">
        <x:v>1A</x:v>
      </x:c>
      <x:c r="J20" s="105" t="str">
        <x:v>1B</x:v>
      </x:c>
      <x:c r="K20" s="105" t="str">
        <x:v>2A</x:v>
      </x:c>
      <x:c r="L20" s="105" t="str">
        <x:v>2B</x:v>
      </x:c>
      <x:c r="M20" s="105" t="str">
        <x:v>FR</x:v>
      </x:c>
      <x:c r="N20" s="105" t="str">
        <x:v>FR</x:v>
      </x:c>
      <x:c r="O20" s="105" t="str">
        <x:v>2A</x:v>
      </x:c>
      <x:c r="P20" s="105" t="str">
        <x:v>2B</x:v>
      </x:c>
      <x:c r="Q20" s="105" t="str">
        <x:v>1A</x:v>
      </x:c>
      <x:c r="R20" s="105" t="str">
        <x:v>1B</x:v>
      </x:c>
      <x:c r="S20" s="105" t="str">
        <x:v>2A</x:v>
      </x:c>
      <x:c r="T20" s="105" t="str">
        <x:v>FR</x:v>
      </x:c>
      <x:c r="U20" s="105" t="str">
        <x:v>FR</x:v>
      </x:c>
      <x:c r="V20" s="105" t="str">
        <x:v>1B</x:v>
      </x:c>
      <x:c r="W20" s="105" t="str">
        <x:v>2A</x:v>
      </x:c>
      <x:c r="X20" s="105" t="str">
        <x:v>2B</x:v>
      </x:c>
      <x:c r="Y20" s="105" t="str">
        <x:v>1A</x:v>
      </x:c>
      <x:c r="Z20" s="105" t="str">
        <x:v>1B</x:v>
      </x:c>
      <x:c r="AA20" s="105" t="str">
        <x:v>1A</x:v>
      </x:c>
      <x:c r="AB20" s="105" t="str">
        <x:v>FR</x:v>
      </x:c>
      <x:c r="AC20" s="105" t="str">
        <x:v>1A</x:v>
      </x:c>
      <x:c r="AD20" s="105" t="str">
        <x:v>1B</x:v>
      </x:c>
      <x:c r="AE20" s="105" t="str">
        <x:v>2A</x:v>
      </x:c>
      <x:c r="AF20" s="105" t="str">
        <x:v>2B</x:v>
      </x:c>
      <x:c r="AG20" s="105" t="str"/>
      <x:c r="AH20" s="106" t="n">
        <x:f>COUNTIF(C20:AG20,$A$8)+COUNTIF(C20:AG20,$A$9)+COUNTIF(C20:AG20,$A$10)+COUNTIF(C20:AG20,$A$11)</x:f>
        <x:v>24</x:v>
      </x:c>
      <x:c r="AI20" s="107" t="n">
        <x:f>COUNTIF(C20:AG20,$A$8)*$G$8+COUNTIF(C20:AG20,$A$9)*$G$9+COUNTIF(C20:AG20,$A$10)*$G$10+COUNTIF(C20:AG20,$A$11)*$G$11+COUNTIF(C20:AG20,$A$12)*$G$12+COUNTIF(C20:AG20,$A$13)*$G$13+COUNTIF(C20:AG20,$A$14)*$G$14+COUNTIF(C20:AG20,$A$15)*$G$15</x:f>
        <x:v>205.5</x:v>
      </x:c>
      <x:c r="AJ20" s="106" t="n">
        <x:f>COUNTIF(C20:AG20,$A$12)</x:f>
        <x:v>6</x:v>
      </x:c>
      <x:c r="AK20" s="106" t="n">
        <x:f>COUNTIF(C20:AG20,$A$13)</x:f>
        <x:v>0</x:v>
      </x:c>
      <x:c r="AL20" s="106" t="n">
        <x:f>COUNTIF(C20:AG20,$A$14)</x:f>
        <x:v>0</x:v>
      </x:c>
      <x:c r="AM20" s="106" t="n">
        <x:f>COUNTIF(C20:AG20,$A$15)</x:f>
        <x:v>0</x:v>
      </x:c>
    </x:row>
    <x:row r="21" ht="20" customHeight="1">
      <x:c r="A21" s="91" t="str">
        <x:v>Ben Schneider</x:v>
      </x:c>
      <x:c r="B21" s="91" t="str">
        <x:v>Vollzeit</x:v>
      </x:c>
      <x:c r="C21" s="105" t="str">
        <x:v>2B</x:v>
      </x:c>
      <x:c r="D21" s="105" t="str">
        <x:v>1A</x:v>
      </x:c>
      <x:c r="E21" s="105" t="str">
        <x:v>1B</x:v>
      </x:c>
      <x:c r="F21" s="105" t="str">
        <x:v>1A</x:v>
      </x:c>
      <x:c r="G21" s="105" t="str">
        <x:v>FR</x:v>
      </x:c>
      <x:c r="H21" s="105" t="str">
        <x:v>1A</x:v>
      </x:c>
      <x:c r="I21" s="105" t="str">
        <x:v>1B</x:v>
      </x:c>
      <x:c r="J21" s="105" t="str">
        <x:v>2A</x:v>
      </x:c>
      <x:c r="K21" s="105" t="str">
        <x:v>2B</x:v>
      </x:c>
      <x:c r="L21" s="105" t="str">
        <x:v>1A</x:v>
      </x:c>
      <x:c r="M21" s="105" t="str">
        <x:v>FR</x:v>
      </x:c>
      <x:c r="N21" s="105" t="str">
        <x:v>FR</x:v>
      </x:c>
      <x:c r="O21" s="105" t="str">
        <x:v>2B</x:v>
      </x:c>
      <x:c r="P21" s="105" t="str">
        <x:v>1A</x:v>
      </x:c>
      <x:c r="Q21" s="105" t="str">
        <x:v>1B</x:v>
      </x:c>
      <x:c r="R21" s="105" t="str">
        <x:v>2A</x:v>
      </x:c>
      <x:c r="S21" s="105" t="str">
        <x:v>2B</x:v>
      </x:c>
      <x:c r="T21" s="105" t="str">
        <x:v>FR</x:v>
      </x:c>
      <x:c r="U21" s="105" t="str">
        <x:v>1B</x:v>
      </x:c>
      <x:c r="V21" s="105" t="str">
        <x:v>2A</x:v>
      </x:c>
      <x:c r="W21" s="105" t="str">
        <x:v>2B</x:v>
      </x:c>
      <x:c r="X21" s="105" t="str">
        <x:v>1A</x:v>
      </x:c>
      <x:c r="Y21" s="105" t="str">
        <x:v>1B</x:v>
      </x:c>
      <x:c r="Z21" s="105" t="str">
        <x:v>2A</x:v>
      </x:c>
      <x:c r="AA21" s="105" t="str">
        <x:v>FR</x:v>
      </x:c>
      <x:c r="AB21" s="105" t="str">
        <x:v>FR</x:v>
      </x:c>
      <x:c r="AC21" s="105" t="str">
        <x:v>1B</x:v>
      </x:c>
      <x:c r="AD21" s="105" t="str">
        <x:v>2A</x:v>
      </x:c>
      <x:c r="AE21" s="105" t="str">
        <x:v>2B</x:v>
      </x:c>
      <x:c r="AF21" s="105" t="str">
        <x:v>1A</x:v>
      </x:c>
      <x:c r="AG21" s="105" t="str"/>
      <x:c r="AH21" s="106" t="n">
        <x:f>COUNTIF(C21:AG21,$A$8)+COUNTIF(C21:AG21,$A$9)+COUNTIF(C21:AG21,$A$10)+COUNTIF(C21:AG21,$A$11)</x:f>
        <x:v>24</x:v>
      </x:c>
      <x:c r="AI21" s="107" t="n">
        <x:f>COUNTIF(C21:AG21,$A$8)*$G$8+COUNTIF(C21:AG21,$A$9)*$G$9+COUNTIF(C21:AG21,$A$10)*$G$10+COUNTIF(C21:AG21,$A$11)*$G$11+COUNTIF(C21:AG21,$A$12)*$G$12+COUNTIF(C21:AG21,$A$13)*$G$13+COUNTIF(C21:AG21,$A$14)*$G$14+COUNTIF(C21:AG21,$A$15)*$G$15</x:f>
        <x:v>205.25</x:v>
      </x:c>
      <x:c r="AJ21" s="106" t="n">
        <x:f>COUNTIF(C21:AG21,$A$12)</x:f>
        <x:v>6</x:v>
      </x:c>
      <x:c r="AK21" s="106" t="n">
        <x:f>COUNTIF(C21:AG21,$A$13)</x:f>
        <x:v>0</x:v>
      </x:c>
      <x:c r="AL21" s="106" t="n">
        <x:f>COUNTIF(C21:AG21,$A$14)</x:f>
        <x:v>0</x:v>
      </x:c>
      <x:c r="AM21" s="106" t="n">
        <x:f>COUNTIF(C21:AG21,$A$15)</x:f>
        <x:v>0</x:v>
      </x:c>
    </x:row>
    <x:row r="22" ht="20" customHeight="1">
      <x:c r="A22" s="91" t="str">
        <x:v>Clara Hoffmann</x:v>
      </x:c>
      <x:c r="B22" s="91" t="str">
        <x:v>Teilzeit</x:v>
      </x:c>
      <x:c r="C22" s="105" t="str">
        <x:v>1A</x:v>
      </x:c>
      <x:c r="D22" s="105" t="str">
        <x:v>1B</x:v>
      </x:c>
      <x:c r="E22" s="105" t="str">
        <x:v>2A</x:v>
      </x:c>
      <x:c r="F22" s="105" t="str">
        <x:v>FR</x:v>
      </x:c>
      <x:c r="G22" s="105" t="str">
        <x:v>FR</x:v>
      </x:c>
      <x:c r="H22" s="105" t="str">
        <x:v>1B</x:v>
      </x:c>
      <x:c r="I22" s="105" t="str">
        <x:v>2A</x:v>
      </x:c>
      <x:c r="J22" s="105" t="str">
        <x:v>2B</x:v>
      </x:c>
      <x:c r="K22" s="105" t="str">
        <x:v>1A</x:v>
      </x:c>
      <x:c r="L22" s="105" t="str">
        <x:v>1B</x:v>
      </x:c>
      <x:c r="M22" s="105" t="str">
        <x:v>FR</x:v>
      </x:c>
      <x:c r="N22" s="105" t="str">
        <x:v>FR</x:v>
      </x:c>
      <x:c r="O22" s="105" t="str">
        <x:v>1A</x:v>
      </x:c>
      <x:c r="P22" s="105" t="str">
        <x:v>1B</x:v>
      </x:c>
      <x:c r="Q22" s="105" t="str">
        <x:v>2A</x:v>
      </x:c>
      <x:c r="R22" s="105" t="str">
        <x:v>2B</x:v>
      </x:c>
      <x:c r="S22" s="105" t="str">
        <x:v>1A</x:v>
      </x:c>
      <x:c r="T22" s="105" t="str">
        <x:v>1A</x:v>
      </x:c>
      <x:c r="U22" s="105" t="str">
        <x:v>FR</x:v>
      </x:c>
      <x:c r="V22" s="105" t="str">
        <x:v>2B</x:v>
      </x:c>
      <x:c r="W22" s="105" t="str">
        <x:v>1A</x:v>
      </x:c>
      <x:c r="X22" s="105" t="str">
        <x:v>1B</x:v>
      </x:c>
      <x:c r="Y22" s="105" t="str">
        <x:v>2A</x:v>
      </x:c>
      <x:c r="Z22" s="105" t="str">
        <x:v>2B</x:v>
      </x:c>
      <x:c r="AA22" s="105" t="str">
        <x:v>FR</x:v>
      </x:c>
      <x:c r="AB22" s="105" t="str">
        <x:v>FR</x:v>
      </x:c>
      <x:c r="AC22" s="105" t="str">
        <x:v>2A</x:v>
      </x:c>
      <x:c r="AD22" s="105" t="str">
        <x:v>2B</x:v>
      </x:c>
      <x:c r="AE22" s="105" t="str">
        <x:v>1A</x:v>
      </x:c>
      <x:c r="AF22" s="105" t="str">
        <x:v>U</x:v>
      </x:c>
      <x:c r="AG22" s="105" t="str"/>
      <x:c r="AH22" s="106" t="n">
        <x:f>COUNTIF(C22:AG22,$A$8)+COUNTIF(C22:AG22,$A$9)+COUNTIF(C22:AG22,$A$10)+COUNTIF(C22:AG22,$A$11)</x:f>
        <x:v>22</x:v>
      </x:c>
      <x:c r="AI22" s="107" t="n">
        <x:f>COUNTIF(C22:AG22,$A$8)*$G$8+COUNTIF(C22:AG22,$A$9)*$G$9+COUNTIF(C22:AG22,$A$10)*$G$10+COUNTIF(C22:AG22,$A$11)*$G$11+COUNTIF(C22:AG22,$A$12)*$G$12+COUNTIF(C22:AG22,$A$13)*$G$13+COUNTIF(C22:AG22,$A$14)*$G$14+COUNTIF(C22:AG22,$A$15)*$G$15</x:f>
        <x:v>188.25</x:v>
      </x:c>
      <x:c r="AJ22" s="106" t="n">
        <x:f>COUNTIF(C22:AG22,$A$12)</x:f>
        <x:v>7</x:v>
      </x:c>
      <x:c r="AK22" s="106" t="n">
        <x:f>COUNTIF(C22:AG22,$A$13)</x:f>
        <x:v>0</x:v>
      </x:c>
      <x:c r="AL22" s="106" t="n">
        <x:f>COUNTIF(C22:AG22,$A$14)</x:f>
        <x:v>0</x:v>
      </x:c>
      <x:c r="AM22" s="106" t="n">
        <x:f>COUNTIF(C22:AG22,$A$15)</x:f>
        <x:v>1</x:v>
      </x:c>
    </x:row>
    <x:row r="23" ht="20" customHeight="1">
      <x:c r="A23" s="91" t="str">
        <x:v>David Weber</x:v>
      </x:c>
      <x:c r="B23" s="91" t="str">
        <x:v>Vollzeit</x:v>
      </x:c>
      <x:c r="C23" s="105" t="str">
        <x:v>1B</x:v>
      </x:c>
      <x:c r="D23" s="105" t="str">
        <x:v>2A</x:v>
      </x:c>
      <x:c r="E23" s="105" t="str">
        <x:v>2B</x:v>
      </x:c>
      <x:c r="F23" s="105" t="str">
        <x:v>FR</x:v>
      </x:c>
      <x:c r="G23" s="105" t="str">
        <x:v>FR</x:v>
      </x:c>
      <x:c r="H23" s="105" t="str">
        <x:v>2A</x:v>
      </x:c>
      <x:c r="I23" s="105" t="str">
        <x:v>2B</x:v>
      </x:c>
      <x:c r="J23" s="105" t="str">
        <x:v>1A</x:v>
      </x:c>
      <x:c r="K23" s="105" t="str">
        <x:v>1B</x:v>
      </x:c>
      <x:c r="L23" s="105" t="str">
        <x:v>2A</x:v>
      </x:c>
      <x:c r="M23" s="105" t="str">
        <x:v>FR</x:v>
      </x:c>
      <x:c r="N23" s="105" t="str">
        <x:v>1B</x:v>
      </x:c>
      <x:c r="O23" s="105" t="str">
        <x:v>1B</x:v>
      </x:c>
      <x:c r="P23" s="105" t="str">
        <x:v>2A</x:v>
      </x:c>
      <x:c r="Q23" s="105" t="str">
        <x:v>2B</x:v>
      </x:c>
      <x:c r="R23" s="105" t="str">
        <x:v>1A</x:v>
      </x:c>
      <x:c r="S23" s="105" t="str">
        <x:v>1B</x:v>
      </x:c>
      <x:c r="T23" s="105" t="str">
        <x:v>FR</x:v>
      </x:c>
      <x:c r="U23" s="105" t="str">
        <x:v>FR</x:v>
      </x:c>
      <x:c r="V23" s="105" t="str">
        <x:v>1A</x:v>
      </x:c>
      <x:c r="W23" s="105" t="str">
        <x:v>1B</x:v>
      </x:c>
      <x:c r="X23" s="105" t="str">
        <x:v>2A</x:v>
      </x:c>
      <x:c r="Y23" s="105" t="str">
        <x:v>2B</x:v>
      </x:c>
      <x:c r="Z23" s="105" t="str">
        <x:v>1A</x:v>
      </x:c>
      <x:c r="AA23" s="105" t="str">
        <x:v>FR</x:v>
      </x:c>
      <x:c r="AB23" s="105" t="str">
        <x:v>FR</x:v>
      </x:c>
      <x:c r="AC23" s="105" t="str">
        <x:v>2B</x:v>
      </x:c>
      <x:c r="AD23" s="105" t="str">
        <x:v>1A</x:v>
      </x:c>
      <x:c r="AE23" s="105" t="str">
        <x:v>1B</x:v>
      </x:c>
      <x:c r="AF23" s="105" t="str">
        <x:v>2A</x:v>
      </x:c>
      <x:c r="AG23" s="105" t="str"/>
      <x:c r="AH23" s="106" t="n">
        <x:f>COUNTIF(C23:AG23,$A$8)+COUNTIF(C23:AG23,$A$9)+COUNTIF(C23:AG23,$A$10)+COUNTIF(C23:AG23,$A$11)</x:f>
        <x:v>23</x:v>
      </x:c>
      <x:c r="AI23" s="107" t="n">
        <x:f>COUNTIF(C23:AG23,$A$8)*$G$8+COUNTIF(C23:AG23,$A$9)*$G$9+COUNTIF(C23:AG23,$A$10)*$G$10+COUNTIF(C23:AG23,$A$11)*$G$11+COUNTIF(C23:AG23,$A$12)*$G$12+COUNTIF(C23:AG23,$A$13)*$G$13+COUNTIF(C23:AG23,$A$14)*$G$14+COUNTIF(C23:AG23,$A$15)*$G$15</x:f>
        <x:v>197</x:v>
      </x:c>
      <x:c r="AJ23" s="106" t="n">
        <x:f>COUNTIF(C23:AG23,$A$12)</x:f>
        <x:v>7</x:v>
      </x:c>
      <x:c r="AK23" s="106" t="n">
        <x:f>COUNTIF(C23:AG23,$A$13)</x:f>
        <x:v>0</x:v>
      </x:c>
      <x:c r="AL23" s="106" t="n">
        <x:f>COUNTIF(C23:AG23,$A$14)</x:f>
        <x:v>0</x:v>
      </x:c>
      <x:c r="AM23" s="106" t="n">
        <x:f>COUNTIF(C23:AG23,$A$15)</x:f>
        <x:v>0</x:v>
      </x:c>
    </x:row>
    <x:row r="24" ht="20" customHeight="1">
      <x:c r="A24" s="91" t="str">
        <x:v>Emma Fischer</x:v>
      </x:c>
      <x:c r="B24" s="91" t="str">
        <x:v>Teilzeit</x:v>
      </x:c>
      <x:c r="C24" s="105" t="str">
        <x:v>2A</x:v>
      </x:c>
      <x:c r="D24" s="105" t="str">
        <x:v>2B</x:v>
      </x:c>
      <x:c r="E24" s="105" t="str">
        <x:v>1A</x:v>
      </x:c>
      <x:c r="F24" s="105" t="str">
        <x:v>FR</x:v>
      </x:c>
      <x:c r="G24" s="105" t="str">
        <x:v>FR</x:v>
      </x:c>
      <x:c r="H24" s="105" t="str">
        <x:v>2B</x:v>
      </x:c>
      <x:c r="I24" s="105" t="str">
        <x:v>1A</x:v>
      </x:c>
      <x:c r="J24" s="105" t="str">
        <x:v>1B</x:v>
      </x:c>
      <x:c r="K24" s="105" t="str">
        <x:v>2A</x:v>
      </x:c>
      <x:c r="L24" s="105" t="str">
        <x:v>2B</x:v>
      </x:c>
      <x:c r="M24" s="105" t="str">
        <x:v>1A</x:v>
      </x:c>
      <x:c r="N24" s="105" t="str">
        <x:v>FR</x:v>
      </x:c>
      <x:c r="O24" s="105" t="str">
        <x:v>2A</x:v>
      </x:c>
      <x:c r="P24" s="105" t="str">
        <x:v>2B</x:v>
      </x:c>
      <x:c r="Q24" s="105" t="str">
        <x:v>1A</x:v>
      </x:c>
      <x:c r="R24" s="105" t="str">
        <x:v>1B</x:v>
      </x:c>
      <x:c r="S24" s="105" t="str">
        <x:v>2A</x:v>
      </x:c>
      <x:c r="T24" s="105" t="str">
        <x:v>FR</x:v>
      </x:c>
      <x:c r="U24" s="105" t="str">
        <x:v>FR</x:v>
      </x:c>
      <x:c r="V24" s="105" t="str">
        <x:v>1B</x:v>
      </x:c>
      <x:c r="W24" s="105" t="str">
        <x:v>2A</x:v>
      </x:c>
      <x:c r="X24" s="105" t="str">
        <x:v>2B</x:v>
      </x:c>
      <x:c r="Y24" s="105" t="str">
        <x:v>1A</x:v>
      </x:c>
      <x:c r="Z24" s="105" t="str">
        <x:v>1B</x:v>
      </x:c>
      <x:c r="AA24" s="105" t="str">
        <x:v>FR</x:v>
      </x:c>
      <x:c r="AB24" s="105" t="str">
        <x:v>1B</x:v>
      </x:c>
      <x:c r="AC24" s="105" t="str">
        <x:v>1A</x:v>
      </x:c>
      <x:c r="AD24" s="105" t="str">
        <x:v>1B</x:v>
      </x:c>
      <x:c r="AE24" s="105" t="str">
        <x:v>2A</x:v>
      </x:c>
      <x:c r="AF24" s="105" t="str">
        <x:v>2B</x:v>
      </x:c>
      <x:c r="AG24" s="105" t="str"/>
      <x:c r="AH24" s="106" t="n">
        <x:f>COUNTIF(C24:AG24,$A$8)+COUNTIF(C24:AG24,$A$9)+COUNTIF(C24:AG24,$A$10)+COUNTIF(C24:AG24,$A$11)</x:f>
        <x:v>24</x:v>
      </x:c>
      <x:c r="AI24" s="107" t="n">
        <x:f>COUNTIF(C24:AG24,$A$8)*$G$8+COUNTIF(C24:AG24,$A$9)*$G$9+COUNTIF(C24:AG24,$A$10)*$G$10+COUNTIF(C24:AG24,$A$11)*$G$11+COUNTIF(C24:AG24,$A$12)*$G$12+COUNTIF(C24:AG24,$A$13)*$G$13+COUNTIF(C24:AG24,$A$14)*$G$14+COUNTIF(C24:AG24,$A$15)*$G$15</x:f>
        <x:v>205.5</x:v>
      </x:c>
      <x:c r="AJ24" s="106" t="n">
        <x:f>COUNTIF(C24:AG24,$A$12)</x:f>
        <x:v>6</x:v>
      </x:c>
      <x:c r="AK24" s="106" t="n">
        <x:f>COUNTIF(C24:AG24,$A$13)</x:f>
        <x:v>0</x:v>
      </x:c>
      <x:c r="AL24" s="106" t="n">
        <x:f>COUNTIF(C24:AG24,$A$14)</x:f>
        <x:v>0</x:v>
      </x:c>
      <x:c r="AM24" s="106" t="n">
        <x:f>COUNTIF(C24:AG24,$A$15)</x:f>
        <x:v>0</x:v>
      </x:c>
    </x:row>
    <x:row r="25" ht="20" customHeight="1">
      <x:c r="A25" s="91" t="str">
        <x:v>Felix Wagner</x:v>
      </x:c>
      <x:c r="B25" s="91" t="str">
        <x:v>Vollzeit</x:v>
      </x:c>
      <x:c r="C25" s="105" t="str">
        <x:v>2B</x:v>
      </x:c>
      <x:c r="D25" s="105" t="str">
        <x:v>1A</x:v>
      </x:c>
      <x:c r="E25" s="105" t="str">
        <x:v>1B</x:v>
      </x:c>
      <x:c r="F25" s="105" t="str">
        <x:v>FR</x:v>
      </x:c>
      <x:c r="G25" s="105" t="str">
        <x:v>1B</x:v>
      </x:c>
      <x:c r="H25" s="105" t="str">
        <x:v>1A</x:v>
      </x:c>
      <x:c r="I25" s="105" t="str">
        <x:v>1B</x:v>
      </x:c>
      <x:c r="J25" s="105" t="str">
        <x:v>2A</x:v>
      </x:c>
      <x:c r="K25" s="105" t="str">
        <x:v>2B</x:v>
      </x:c>
      <x:c r="L25" s="105" t="str">
        <x:v>1A</x:v>
      </x:c>
      <x:c r="M25" s="105" t="str">
        <x:v>FR</x:v>
      </x:c>
      <x:c r="N25" s="105" t="str">
        <x:v>FR</x:v>
      </x:c>
      <x:c r="O25" s="105" t="str">
        <x:v>2B</x:v>
      </x:c>
      <x:c r="P25" s="105" t="str">
        <x:v>1A</x:v>
      </x:c>
      <x:c r="Q25" s="105" t="str">
        <x:v>1B</x:v>
      </x:c>
      <x:c r="R25" s="105" t="str">
        <x:v>2A</x:v>
      </x:c>
      <x:c r="S25" s="105" t="str">
        <x:v>2B</x:v>
      </x:c>
      <x:c r="T25" s="105" t="str">
        <x:v>FR</x:v>
      </x:c>
      <x:c r="U25" s="105" t="str">
        <x:v>FR</x:v>
      </x:c>
      <x:c r="V25" s="105" t="str">
        <x:v>2A</x:v>
      </x:c>
      <x:c r="W25" s="105" t="str">
        <x:v>K</x:v>
      </x:c>
      <x:c r="X25" s="105" t="str">
        <x:v>1A</x:v>
      </x:c>
      <x:c r="Y25" s="105" t="str">
        <x:v>1B</x:v>
      </x:c>
      <x:c r="Z25" s="105" t="str">
        <x:v>2A</x:v>
      </x:c>
      <x:c r="AA25" s="105" t="str">
        <x:v>1A</x:v>
      </x:c>
      <x:c r="AB25" s="105" t="str">
        <x:v>FR</x:v>
      </x:c>
      <x:c r="AC25" s="105" t="str">
        <x:v>1B</x:v>
      </x:c>
      <x:c r="AD25" s="105" t="str">
        <x:v>2A</x:v>
      </x:c>
      <x:c r="AE25" s="105" t="str">
        <x:v>U</x:v>
      </x:c>
      <x:c r="AF25" s="105" t="str">
        <x:v>1A</x:v>
      </x:c>
      <x:c r="AG25" s="105" t="str"/>
      <x:c r="AH25" s="106" t="n">
        <x:f>COUNTIF(C25:AG25,$A$8)+COUNTIF(C25:AG25,$A$9)+COUNTIF(C25:AG25,$A$10)+COUNTIF(C25:AG25,$A$11)</x:f>
        <x:v>22</x:v>
      </x:c>
      <x:c r="AI25" s="107" t="n">
        <x:f>COUNTIF(C25:AG25,$A$8)*$G$8+COUNTIF(C25:AG25,$A$9)*$G$9+COUNTIF(C25:AG25,$A$10)*$G$10+COUNTIF(C25:AG25,$A$11)*$G$11+COUNTIF(C25:AG25,$A$12)*$G$12+COUNTIF(C25:AG25,$A$13)*$G$13+COUNTIF(C25:AG25,$A$14)*$G$14+COUNTIF(C25:AG25,$A$15)*$G$15</x:f>
        <x:v>188.25</x:v>
      </x:c>
      <x:c r="AJ25" s="106" t="n">
        <x:f>COUNTIF(C25:AG25,$A$12)</x:f>
        <x:v>6</x:v>
      </x:c>
      <x:c r="AK25" s="106" t="n">
        <x:f>COUNTIF(C25:AG25,$A$13)</x:f>
        <x:v>0</x:v>
      </x:c>
      <x:c r="AL25" s="106" t="n">
        <x:f>COUNTIF(C25:AG25,$A$14)</x:f>
        <x:v>1</x:v>
      </x:c>
      <x:c r="AM25" s="106" t="n">
        <x:f>COUNTIF(C25:AG25,$A$15)</x:f>
        <x:v>1</x:v>
      </x:c>
    </x:row>
    <x:row r="26" ht="20" customHeight="1">
      <x:c r="A26" s="91" t="str">
        <x:v>Greta Braun</x:v>
      </x:c>
      <x:c r="B26" s="91" t="str">
        <x:v>Vollzeit</x:v>
      </x:c>
      <x:c r="C26" s="105" t="str">
        <x:v>1A</x:v>
      </x:c>
      <x:c r="D26" s="105" t="str">
        <x:v>1B</x:v>
      </x:c>
      <x:c r="E26" s="105" t="str">
        <x:v>2A</x:v>
      </x:c>
      <x:c r="F26" s="105" t="str">
        <x:v>1A</x:v>
      </x:c>
      <x:c r="G26" s="105" t="str">
        <x:v>FR</x:v>
      </x:c>
      <x:c r="H26" s="105" t="str">
        <x:v>1B</x:v>
      </x:c>
      <x:c r="I26" s="105" t="str">
        <x:v>2A</x:v>
      </x:c>
      <x:c r="J26" s="105" t="str">
        <x:v>2B</x:v>
      </x:c>
      <x:c r="K26" s="105" t="str">
        <x:v>1A</x:v>
      </x:c>
      <x:c r="L26" s="105" t="str">
        <x:v>1B</x:v>
      </x:c>
      <x:c r="M26" s="105" t="str">
        <x:v>FR</x:v>
      </x:c>
      <x:c r="N26" s="105" t="str">
        <x:v>FR</x:v>
      </x:c>
      <x:c r="O26" s="105" t="str">
        <x:v>1A</x:v>
      </x:c>
      <x:c r="P26" s="105" t="str">
        <x:v>1B</x:v>
      </x:c>
      <x:c r="Q26" s="105" t="str">
        <x:v>2A</x:v>
      </x:c>
      <x:c r="R26" s="105" t="str">
        <x:v>K</x:v>
      </x:c>
      <x:c r="S26" s="105" t="str">
        <x:v>1A</x:v>
      </x:c>
      <x:c r="T26" s="105" t="str">
        <x:v>FR</x:v>
      </x:c>
      <x:c r="U26" s="105" t="str">
        <x:v>1B</x:v>
      </x:c>
      <x:c r="V26" s="105" t="str">
        <x:v>2B</x:v>
      </x:c>
      <x:c r="W26" s="105" t="str">
        <x:v>1A</x:v>
      </x:c>
      <x:c r="X26" s="105" t="str">
        <x:v>1B</x:v>
      </x:c>
      <x:c r="Y26" s="105" t="str">
        <x:v>2A</x:v>
      </x:c>
      <x:c r="Z26" s="105" t="str">
        <x:v>2B</x:v>
      </x:c>
      <x:c r="AA26" s="105" t="str">
        <x:v>FR</x:v>
      </x:c>
      <x:c r="AB26" s="105" t="str">
        <x:v>FR</x:v>
      </x:c>
      <x:c r="AC26" s="105" t="str">
        <x:v>2A</x:v>
      </x:c>
      <x:c r="AD26" s="105" t="str">
        <x:v>2B</x:v>
      </x:c>
      <x:c r="AE26" s="105" t="str">
        <x:v>1A</x:v>
      </x:c>
      <x:c r="AF26" s="105" t="str">
        <x:v>1B</x:v>
      </x:c>
      <x:c r="AG26" s="105" t="str"/>
      <x:c r="AH26" s="106" t="n">
        <x:f>COUNTIF(C26:AG26,$A$8)+COUNTIF(C26:AG26,$A$9)+COUNTIF(C26:AG26,$A$10)+COUNTIF(C26:AG26,$A$11)</x:f>
        <x:v>23</x:v>
      </x:c>
      <x:c r="AI26" s="107" t="n">
        <x:f>COUNTIF(C26:AG26,$A$8)*$G$8+COUNTIF(C26:AG26,$A$9)*$G$9+COUNTIF(C26:AG26,$A$10)*$G$10+COUNTIF(C26:AG26,$A$11)*$G$11+COUNTIF(C26:AG26,$A$12)*$G$12+COUNTIF(C26:AG26,$A$13)*$G$13+COUNTIF(C26:AG26,$A$14)*$G$14+COUNTIF(C26:AG26,$A$15)*$G$15</x:f>
        <x:v>196.75</x:v>
      </x:c>
      <x:c r="AJ26" s="106" t="n">
        <x:f>COUNTIF(C26:AG26,$A$12)</x:f>
        <x:v>6</x:v>
      </x:c>
      <x:c r="AK26" s="106" t="n">
        <x:f>COUNTIF(C26:AG26,$A$13)</x:f>
        <x:v>0</x:v>
      </x:c>
      <x:c r="AL26" s="106" t="n">
        <x:f>COUNTIF(C26:AG26,$A$14)</x:f>
        <x:v>1</x:v>
      </x:c>
      <x:c r="AM26" s="106" t="n">
        <x:f>COUNTIF(C26:AG26,$A$15)</x:f>
        <x:v>0</x:v>
      </x:c>
    </x:row>
    <x:row r="27" ht="20" customHeight="1">
      <x:c r="A27" s="91" t="str">
        <x:v>Hannes Richter</x:v>
      </x:c>
      <x:c r="B27" s="91" t="str">
        <x:v>Ausbildung</x:v>
      </x:c>
      <x:c r="C27" s="105" t="str">
        <x:v>1B</x:v>
      </x:c>
      <x:c r="D27" s="105" t="str">
        <x:v>2A</x:v>
      </x:c>
      <x:c r="E27" s="105" t="str">
        <x:v>2B</x:v>
      </x:c>
      <x:c r="F27" s="105" t="str">
        <x:v>FR</x:v>
      </x:c>
      <x:c r="G27" s="105" t="str">
        <x:v>FR</x:v>
      </x:c>
      <x:c r="H27" s="105" t="str">
        <x:v>2A</x:v>
      </x:c>
      <x:c r="I27" s="105" t="str">
        <x:v>2B</x:v>
      </x:c>
      <x:c r="J27" s="105" t="str">
        <x:v>1A</x:v>
      </x:c>
      <x:c r="K27" s="105" t="str">
        <x:v>1B</x:v>
      </x:c>
      <x:c r="L27" s="105" t="str">
        <x:v>2A</x:v>
      </x:c>
      <x:c r="M27" s="105" t="str">
        <x:v>FR</x:v>
      </x:c>
      <x:c r="N27" s="105" t="str">
        <x:v>FR</x:v>
      </x:c>
      <x:c r="O27" s="105" t="str">
        <x:v>1B</x:v>
      </x:c>
      <x:c r="P27" s="105" t="str">
        <x:v>2A</x:v>
      </x:c>
      <x:c r="Q27" s="105" t="str">
        <x:v>2B</x:v>
      </x:c>
      <x:c r="R27" s="105" t="str">
        <x:v>1A</x:v>
      </x:c>
      <x:c r="S27" s="105" t="str">
        <x:v>1B</x:v>
      </x:c>
      <x:c r="T27" s="105" t="str">
        <x:v>1A</x:v>
      </x:c>
      <x:c r="U27" s="105" t="str">
        <x:v>FR</x:v>
      </x:c>
      <x:c r="V27" s="105" t="str">
        <x:v>1A</x:v>
      </x:c>
      <x:c r="W27" s="105" t="str">
        <x:v>1B</x:v>
      </x:c>
      <x:c r="X27" s="105" t="str">
        <x:v>2A</x:v>
      </x:c>
      <x:c r="Y27" s="105" t="str">
        <x:v>2B</x:v>
      </x:c>
      <x:c r="Z27" s="105" t="str">
        <x:v>1A</x:v>
      </x:c>
      <x:c r="AA27" s="105" t="str">
        <x:v>FR</x:v>
      </x:c>
      <x:c r="AB27" s="105" t="str">
        <x:v>FR</x:v>
      </x:c>
      <x:c r="AC27" s="105" t="str">
        <x:v>2B</x:v>
      </x:c>
      <x:c r="AD27" s="105" t="str">
        <x:v>1A</x:v>
      </x:c>
      <x:c r="AE27" s="105" t="str">
        <x:v>1B</x:v>
      </x:c>
      <x:c r="AF27" s="105" t="str">
        <x:v>2A</x:v>
      </x:c>
      <x:c r="AG27" s="105" t="str"/>
      <x:c r="AH27" s="106" t="n">
        <x:f>COUNTIF(C27:AG27,$A$8)+COUNTIF(C27:AG27,$A$9)+COUNTIF(C27:AG27,$A$10)+COUNTIF(C27:AG27,$A$11)</x:f>
        <x:v>23</x:v>
      </x:c>
      <x:c r="AI27" s="107" t="n">
        <x:f>COUNTIF(C27:AG27,$A$8)*$G$8+COUNTIF(C27:AG27,$A$9)*$G$9+COUNTIF(C27:AG27,$A$10)*$G$10+COUNTIF(C27:AG27,$A$11)*$G$11+COUNTIF(C27:AG27,$A$12)*$G$12+COUNTIF(C27:AG27,$A$13)*$G$13+COUNTIF(C27:AG27,$A$14)*$G$14+COUNTIF(C27:AG27,$A$15)*$G$15</x:f>
        <x:v>197</x:v>
      </x:c>
      <x:c r="AJ27" s="106" t="n">
        <x:f>COUNTIF(C27:AG27,$A$12)</x:f>
        <x:v>7</x:v>
      </x:c>
      <x:c r="AK27" s="106" t="n">
        <x:f>COUNTIF(C27:AG27,$A$13)</x:f>
        <x:v>0</x:v>
      </x:c>
      <x:c r="AL27" s="106" t="n">
        <x:f>COUNTIF(C27:AG27,$A$14)</x:f>
        <x:v>0</x:v>
      </x:c>
      <x:c r="AM27" s="106" t="n">
        <x:f>COUNTIF(C27:AG27,$A$15)</x:f>
        <x:v>0</x:v>
      </x:c>
    </x:row>
    <x:row r="28" ht="20" customHeight="1">
      <x:c r="A28" s="91" t="str">
        <x:v>Isabel Neumann</x:v>
      </x:c>
      <x:c r="B28" s="91" t="str">
        <x:v>Teilzeit</x:v>
      </x:c>
      <x:c r="C28" s="105" t="str">
        <x:v>2A</x:v>
      </x:c>
      <x:c r="D28" s="105" t="str">
        <x:v>2B</x:v>
      </x:c>
      <x:c r="E28" s="105" t="str">
        <x:v>1A</x:v>
      </x:c>
      <x:c r="F28" s="105" t="str">
        <x:v>FR</x:v>
      </x:c>
      <x:c r="G28" s="105" t="str">
        <x:v>FR</x:v>
      </x:c>
      <x:c r="H28" s="105" t="str">
        <x:v>K</x:v>
      </x:c>
      <x:c r="I28" s="105" t="str">
        <x:v>1A</x:v>
      </x:c>
      <x:c r="J28" s="105" t="str">
        <x:v>1B</x:v>
      </x:c>
      <x:c r="K28" s="105" t="str">
        <x:v>2A</x:v>
      </x:c>
      <x:c r="L28" s="105" t="str">
        <x:v>2B</x:v>
      </x:c>
      <x:c r="M28" s="105" t="str">
        <x:v>FR</x:v>
      </x:c>
      <x:c r="N28" s="105" t="str">
        <x:v>1B</x:v>
      </x:c>
      <x:c r="O28" s="105" t="str">
        <x:v>2A</x:v>
      </x:c>
      <x:c r="P28" s="105" t="str">
        <x:v>2B</x:v>
      </x:c>
      <x:c r="Q28" s="105" t="str">
        <x:v>1A</x:v>
      </x:c>
      <x:c r="R28" s="105" t="str">
        <x:v>1B</x:v>
      </x:c>
      <x:c r="S28" s="105" t="str">
        <x:v>2A</x:v>
      </x:c>
      <x:c r="T28" s="105" t="str">
        <x:v>FR</x:v>
      </x:c>
      <x:c r="U28" s="105" t="str">
        <x:v>FR</x:v>
      </x:c>
      <x:c r="V28" s="105" t="str">
        <x:v>1B</x:v>
      </x:c>
      <x:c r="W28" s="105" t="str">
        <x:v>2A</x:v>
      </x:c>
      <x:c r="X28" s="105" t="str">
        <x:v>2B</x:v>
      </x:c>
      <x:c r="Y28" s="105" t="str">
        <x:v>1A</x:v>
      </x:c>
      <x:c r="Z28" s="105" t="str">
        <x:v>1B</x:v>
      </x:c>
      <x:c r="AA28" s="105" t="str">
        <x:v>FR</x:v>
      </x:c>
      <x:c r="AB28" s="105" t="str">
        <x:v>FR</x:v>
      </x:c>
      <x:c r="AC28" s="105" t="str">
        <x:v>1A</x:v>
      </x:c>
      <x:c r="AD28" s="105" t="str">
        <x:v>U</x:v>
      </x:c>
      <x:c r="AE28" s="105" t="str">
        <x:v>2A</x:v>
      </x:c>
      <x:c r="AF28" s="105" t="str">
        <x:v>2B</x:v>
      </x:c>
      <x:c r="AG28" s="105" t="str"/>
      <x:c r="AH28" s="106" t="n">
        <x:f>COUNTIF(C28:AG28,$A$8)+COUNTIF(C28:AG28,$A$9)+COUNTIF(C28:AG28,$A$10)+COUNTIF(C28:AG28,$A$11)</x:f>
        <x:v>21</x:v>
      </x:c>
      <x:c r="AI28" s="107" t="n">
        <x:f>COUNTIF(C28:AG28,$A$8)*$G$8+COUNTIF(C28:AG28,$A$9)*$G$9+COUNTIF(C28:AG28,$A$10)*$G$10+COUNTIF(C28:AG28,$A$11)*$G$11+COUNTIF(C28:AG28,$A$12)*$G$12+COUNTIF(C28:AG28,$A$13)*$G$13+COUNTIF(C28:AG28,$A$14)*$G$14+COUNTIF(C28:AG28,$A$15)*$G$15</x:f>
        <x:v>180</x:v>
      </x:c>
      <x:c r="AJ28" s="106" t="n">
        <x:f>COUNTIF(C28:AG28,$A$12)</x:f>
        <x:v>7</x:v>
      </x:c>
      <x:c r="AK28" s="106" t="n">
        <x:f>COUNTIF(C28:AG28,$A$13)</x:f>
        <x:v>0</x:v>
      </x:c>
      <x:c r="AL28" s="106" t="n">
        <x:f>COUNTIF(C28:AG28,$A$14)</x:f>
        <x:v>1</x:v>
      </x:c>
      <x:c r="AM28" s="106" t="n">
        <x:f>COUNTIF(C28:AG28,$A$15)</x:f>
        <x:v>1</x:v>
      </x:c>
    </x:row>
    <x:row r="29" ht="20" customHeight="1">
      <x:c r="A29" s="91" t="str">
        <x:v>Jonas Klein</x:v>
      </x:c>
      <x:c r="B29" s="91" t="str">
        <x:v>Vollzeit</x:v>
      </x:c>
      <x:c r="C29" s="105" t="str">
        <x:v>K</x:v>
      </x:c>
      <x:c r="D29" s="105" t="str">
        <x:v>1A</x:v>
      </x:c>
      <x:c r="E29" s="105" t="str">
        <x:v>1B</x:v>
      </x:c>
      <x:c r="F29" s="105" t="str">
        <x:v>FR</x:v>
      </x:c>
      <x:c r="G29" s="105" t="str">
        <x:v>FR</x:v>
      </x:c>
      <x:c r="H29" s="105" t="str">
        <x:v>1A</x:v>
      </x:c>
      <x:c r="I29" s="105" t="str">
        <x:v>1B</x:v>
      </x:c>
      <x:c r="J29" s="105" t="str">
        <x:v>2A</x:v>
      </x:c>
      <x:c r="K29" s="105" t="str">
        <x:v>2B</x:v>
      </x:c>
      <x:c r="L29" s="105" t="str">
        <x:v>1A</x:v>
      </x:c>
      <x:c r="M29" s="105" t="str">
        <x:v>1A</x:v>
      </x:c>
      <x:c r="N29" s="105" t="str">
        <x:v>FR</x:v>
      </x:c>
      <x:c r="O29" s="105" t="str">
        <x:v>2B</x:v>
      </x:c>
      <x:c r="P29" s="105" t="str">
        <x:v>1A</x:v>
      </x:c>
      <x:c r="Q29" s="105" t="str">
        <x:v>1B</x:v>
      </x:c>
      <x:c r="R29" s="105" t="str">
        <x:v>2A</x:v>
      </x:c>
      <x:c r="S29" s="105" t="str">
        <x:v>2B</x:v>
      </x:c>
      <x:c r="T29" s="105" t="str">
        <x:v>FR</x:v>
      </x:c>
      <x:c r="U29" s="105" t="str">
        <x:v>FR</x:v>
      </x:c>
      <x:c r="V29" s="105" t="str">
        <x:v>2A</x:v>
      </x:c>
      <x:c r="W29" s="105" t="str">
        <x:v>2B</x:v>
      </x:c>
      <x:c r="X29" s="105" t="str">
        <x:v>1A</x:v>
      </x:c>
      <x:c r="Y29" s="105" t="str">
        <x:v>1B</x:v>
      </x:c>
      <x:c r="Z29" s="105" t="str">
        <x:v>2A</x:v>
      </x:c>
      <x:c r="AA29" s="105" t="str">
        <x:v>FR</x:v>
      </x:c>
      <x:c r="AB29" s="105" t="str">
        <x:v>1B</x:v>
      </x:c>
      <x:c r="AC29" s="105" t="str">
        <x:v>1B</x:v>
      </x:c>
      <x:c r="AD29" s="105" t="str">
        <x:v>2A</x:v>
      </x:c>
      <x:c r="AE29" s="105" t="str">
        <x:v>2B</x:v>
      </x:c>
      <x:c r="AF29" s="105" t="str">
        <x:v>1A</x:v>
      </x:c>
      <x:c r="AG29" s="105" t="str"/>
      <x:c r="AH29" s="106" t="n">
        <x:f>COUNTIF(C29:AG29,$A$8)+COUNTIF(C29:AG29,$A$9)+COUNTIF(C29:AG29,$A$10)+COUNTIF(C29:AG29,$A$11)</x:f>
        <x:v>23</x:v>
      </x:c>
      <x:c r="AI29" s="107" t="n">
        <x:f>COUNTIF(C29:AG29,$A$8)*$G$8+COUNTIF(C29:AG29,$A$9)*$G$9+COUNTIF(C29:AG29,$A$10)*$G$10+COUNTIF(C29:AG29,$A$11)*$G$11+COUNTIF(C29:AG29,$A$12)*$G$12+COUNTIF(C29:AG29,$A$13)*$G$13+COUNTIF(C29:AG29,$A$14)*$G$14+COUNTIF(C29:AG29,$A$15)*$G$15</x:f>
        <x:v>196.75</x:v>
      </x:c>
      <x:c r="AJ29" s="106" t="n">
        <x:f>COUNTIF(C29:AG29,$A$12)</x:f>
        <x:v>6</x:v>
      </x:c>
      <x:c r="AK29" s="106" t="n">
        <x:f>COUNTIF(C29:AG29,$A$13)</x:f>
        <x:v>0</x:v>
      </x:c>
      <x:c r="AL29" s="106" t="n">
        <x:f>COUNTIF(C29:AG29,$A$14)</x:f>
        <x:v>1</x:v>
      </x:c>
      <x:c r="AM29" s="106" t="n">
        <x:f>COUNTIF(C29:AG29,$A$15)</x:f>
        <x:v>0</x:v>
      </x:c>
    </x:row>
    <x:row r="30" ht="20" customHeight="1">
      <x:c r="A30" s="91" t="str">
        <x:v>Lara Zimmermann</x:v>
      </x:c>
      <x:c r="B30" s="91" t="str">
        <x:v>Vollzeit</x:v>
      </x:c>
      <x:c r="C30" s="105" t="str">
        <x:v>1A</x:v>
      </x:c>
      <x:c r="D30" s="105" t="str">
        <x:v>1B</x:v>
      </x:c>
      <x:c r="E30" s="105" t="str">
        <x:v>2A</x:v>
      </x:c>
      <x:c r="F30" s="105" t="str">
        <x:v>FR</x:v>
      </x:c>
      <x:c r="G30" s="105" t="str">
        <x:v>1B</x:v>
      </x:c>
      <x:c r="H30" s="105" t="str">
        <x:v>1B</x:v>
      </x:c>
      <x:c r="I30" s="105" t="str">
        <x:v>2A</x:v>
      </x:c>
      <x:c r="J30" s="105" t="str">
        <x:v>2B</x:v>
      </x:c>
      <x:c r="K30" s="105" t="str">
        <x:v>1A</x:v>
      </x:c>
      <x:c r="L30" s="105" t="str">
        <x:v>1B</x:v>
      </x:c>
      <x:c r="M30" s="105" t="str">
        <x:v>FR</x:v>
      </x:c>
      <x:c r="N30" s="105" t="str">
        <x:v>FR</x:v>
      </x:c>
      <x:c r="O30" s="105" t="str">
        <x:v>1A</x:v>
      </x:c>
      <x:c r="P30" s="105" t="str">
        <x:v>1B</x:v>
      </x:c>
      <x:c r="Q30" s="105" t="str">
        <x:v>2A</x:v>
      </x:c>
      <x:c r="R30" s="105" t="str">
        <x:v>2B</x:v>
      </x:c>
      <x:c r="S30" s="105" t="str">
        <x:v>1A</x:v>
      </x:c>
      <x:c r="T30" s="105" t="str">
        <x:v>FR</x:v>
      </x:c>
      <x:c r="U30" s="105" t="str">
        <x:v>FR</x:v>
      </x:c>
      <x:c r="V30" s="105" t="str">
        <x:v>2B</x:v>
      </x:c>
      <x:c r="W30" s="105" t="str">
        <x:v>1A</x:v>
      </x:c>
      <x:c r="X30" s="105" t="str">
        <x:v>1B</x:v>
      </x:c>
      <x:c r="Y30" s="105" t="str">
        <x:v>2A</x:v>
      </x:c>
      <x:c r="Z30" s="105" t="str">
        <x:v>2B</x:v>
      </x:c>
      <x:c r="AA30" s="105" t="str">
        <x:v>1A</x:v>
      </x:c>
      <x:c r="AB30" s="105" t="str">
        <x:v>FR</x:v>
      </x:c>
      <x:c r="AC30" s="105" t="str">
        <x:v>2A</x:v>
      </x:c>
      <x:c r="AD30" s="105" t="str">
        <x:v>2B</x:v>
      </x:c>
      <x:c r="AE30" s="105" t="str">
        <x:v>1A</x:v>
      </x:c>
      <x:c r="AF30" s="105" t="str">
        <x:v>1B</x:v>
      </x:c>
      <x:c r="AG30" s="105" t="str"/>
      <x:c r="AH30" s="106" t="n">
        <x:f>COUNTIF(C30:AG30,$A$8)+COUNTIF(C30:AG30,$A$9)+COUNTIF(C30:AG30,$A$10)+COUNTIF(C30:AG30,$A$11)</x:f>
        <x:v>24</x:v>
      </x:c>
      <x:c r="AI30" s="107" t="n">
        <x:f>COUNTIF(C30:AG30,$A$8)*$G$8+COUNTIF(C30:AG30,$A$9)*$G$9+COUNTIF(C30:AG30,$A$10)*$G$10+COUNTIF(C30:AG30,$A$11)*$G$11+COUNTIF(C30:AG30,$A$12)*$G$12+COUNTIF(C30:AG30,$A$13)*$G$13+COUNTIF(C30:AG30,$A$14)*$G$14+COUNTIF(C30:AG30,$A$15)*$G$15</x:f>
        <x:v>205.25</x:v>
      </x:c>
      <x:c r="AJ30" s="106" t="n">
        <x:f>COUNTIF(C30:AG30,$A$12)</x:f>
        <x:v>6</x:v>
      </x:c>
      <x:c r="AK30" s="106" t="n">
        <x:f>COUNTIF(C30:AG30,$A$13)</x:f>
        <x:v>0</x:v>
      </x:c>
      <x:c r="AL30" s="106" t="n">
        <x:f>COUNTIF(C30:AG30,$A$14)</x:f>
        <x:v>0</x:v>
      </x:c>
      <x:c r="AM30" s="106" t="n">
        <x:f>COUNTIF(C30:AG30,$A$15)</x:f>
        <x:v>0</x:v>
      </x:c>
    </x:row>
    <x:row r="31" ht="20" customHeight="1">
      <x:c r="A31" s="91" t="str">
        <x:v>Max Berger</x:v>
      </x:c>
      <x:c r="B31" s="91" t="str">
        <x:v>Aushilfe</x:v>
      </x:c>
      <x:c r="C31" s="105" t="str">
        <x:v>1B</x:v>
      </x:c>
      <x:c r="D31" s="105" t="str">
        <x:v>2A</x:v>
      </x:c>
      <x:c r="E31" s="105" t="str">
        <x:v>2B</x:v>
      </x:c>
      <x:c r="F31" s="105" t="str">
        <x:v>1A</x:v>
      </x:c>
      <x:c r="G31" s="105" t="str">
        <x:v>FR</x:v>
      </x:c>
      <x:c r="H31" s="105" t="str">
        <x:v>2A</x:v>
      </x:c>
      <x:c r="I31" s="105" t="str">
        <x:v>2B</x:v>
      </x:c>
      <x:c r="J31" s="105" t="str">
        <x:v>1A</x:v>
      </x:c>
      <x:c r="K31" s="105" t="str">
        <x:v>1B</x:v>
      </x:c>
      <x:c r="L31" s="105" t="str">
        <x:v>2A</x:v>
      </x:c>
      <x:c r="M31" s="105" t="str">
        <x:v>FR</x:v>
      </x:c>
      <x:c r="N31" s="105" t="str">
        <x:v>FR</x:v>
      </x:c>
      <x:c r="O31" s="105" t="str">
        <x:v>1B</x:v>
      </x:c>
      <x:c r="P31" s="105" t="str">
        <x:v>2A</x:v>
      </x:c>
      <x:c r="Q31" s="105" t="str">
        <x:v>2B</x:v>
      </x:c>
      <x:c r="R31" s="105" t="str">
        <x:v>1A</x:v>
      </x:c>
      <x:c r="S31" s="105" t="str">
        <x:v>1B</x:v>
      </x:c>
      <x:c r="T31" s="105" t="str">
        <x:v>FR</x:v>
      </x:c>
      <x:c r="U31" s="105" t="str">
        <x:v>1B</x:v>
      </x:c>
      <x:c r="V31" s="105" t="str">
        <x:v>1A</x:v>
      </x:c>
      <x:c r="W31" s="105" t="str">
        <x:v>1B</x:v>
      </x:c>
      <x:c r="X31" s="105" t="str">
        <x:v>2A</x:v>
      </x:c>
      <x:c r="Y31" s="105" t="str">
        <x:v>2B</x:v>
      </x:c>
      <x:c r="Z31" s="105" t="str">
        <x:v>1A</x:v>
      </x:c>
      <x:c r="AA31" s="105" t="str">
        <x:v>FR</x:v>
      </x:c>
      <x:c r="AB31" s="105" t="str">
        <x:v>FR</x:v>
      </x:c>
      <x:c r="AC31" s="105" t="str">
        <x:v>U</x:v>
      </x:c>
      <x:c r="AD31" s="105" t="str">
        <x:v>1A</x:v>
      </x:c>
      <x:c r="AE31" s="105" t="str">
        <x:v>1B</x:v>
      </x:c>
      <x:c r="AF31" s="105" t="str">
        <x:v>2A</x:v>
      </x:c>
      <x:c r="AG31" s="105" t="str"/>
      <x:c r="AH31" s="106" t="n">
        <x:f>COUNTIF(C31:AG31,$A$8)+COUNTIF(C31:AG31,$A$9)+COUNTIF(C31:AG31,$A$10)+COUNTIF(C31:AG31,$A$11)</x:f>
        <x:v>23</x:v>
      </x:c>
      <x:c r="AI31" s="107" t="n">
        <x:f>COUNTIF(C31:AG31,$A$8)*$G$8+COUNTIF(C31:AG31,$A$9)*$G$9+COUNTIF(C31:AG31,$A$10)*$G$10+COUNTIF(C31:AG31,$A$11)*$G$11+COUNTIF(C31:AG31,$A$12)*$G$12+COUNTIF(C31:AG31,$A$13)*$G$13+COUNTIF(C31:AG31,$A$14)*$G$14+COUNTIF(C31:AG31,$A$15)*$G$15</x:f>
        <x:v>197</x:v>
      </x:c>
      <x:c r="AJ31" s="106" t="n">
        <x:f>COUNTIF(C31:AG31,$A$12)</x:f>
        <x:v>6</x:v>
      </x:c>
      <x:c r="AK31" s="106" t="n">
        <x:f>COUNTIF(C31:AG31,$A$13)</x:f>
        <x:v>0</x:v>
      </x:c>
      <x:c r="AL31" s="106" t="n">
        <x:f>COUNTIF(C31:AG31,$A$14)</x:f>
        <x:v>0</x:v>
      </x:c>
      <x:c r="AM31" s="106" t="n">
        <x:f>COUNTIF(C31:AG31,$A$15)</x:f>
        <x:v>1</x:v>
      </x:c>
    </x:row>
    <x:row r="32" ht="20" customHeight="1">
      <x:c r="A32" s="91" t="str">
        <x:v>Nina Schwarz</x:v>
      </x:c>
      <x:c r="B32" s="91" t="str">
        <x:v>Teilzeit</x:v>
      </x:c>
      <x:c r="C32" s="105" t="str">
        <x:v>2A</x:v>
      </x:c>
      <x:c r="D32" s="105" t="str">
        <x:v>2B</x:v>
      </x:c>
      <x:c r="E32" s="105" t="str">
        <x:v>1A</x:v>
      </x:c>
      <x:c r="F32" s="105" t="str">
        <x:v>FR</x:v>
      </x:c>
      <x:c r="G32" s="105" t="str">
        <x:v>FR</x:v>
      </x:c>
      <x:c r="H32" s="105" t="str">
        <x:v>2B</x:v>
      </x:c>
      <x:c r="I32" s="105" t="str">
        <x:v>1A</x:v>
      </x:c>
      <x:c r="J32" s="105" t="str">
        <x:v>1B</x:v>
      </x:c>
      <x:c r="K32" s="105" t="str">
        <x:v>2A</x:v>
      </x:c>
      <x:c r="L32" s="105" t="str">
        <x:v>2B</x:v>
      </x:c>
      <x:c r="M32" s="105" t="str">
        <x:v>FR</x:v>
      </x:c>
      <x:c r="N32" s="105" t="str">
        <x:v>FR</x:v>
      </x:c>
      <x:c r="O32" s="105" t="str">
        <x:v>2A</x:v>
      </x:c>
      <x:c r="P32" s="105" t="str">
        <x:v>2B</x:v>
      </x:c>
      <x:c r="Q32" s="105" t="str">
        <x:v>1A</x:v>
      </x:c>
      <x:c r="R32" s="105" t="str">
        <x:v>1B</x:v>
      </x:c>
      <x:c r="S32" s="105" t="str">
        <x:v>2A</x:v>
      </x:c>
      <x:c r="T32" s="105" t="str">
        <x:v>1A</x:v>
      </x:c>
      <x:c r="U32" s="105" t="str">
        <x:v>FR</x:v>
      </x:c>
      <x:c r="V32" s="105" t="str">
        <x:v>1B</x:v>
      </x:c>
      <x:c r="W32" s="105" t="str">
        <x:v>2A</x:v>
      </x:c>
      <x:c r="X32" s="105" t="str">
        <x:v>2B</x:v>
      </x:c>
      <x:c r="Y32" s="105" t="str">
        <x:v>1A</x:v>
      </x:c>
      <x:c r="Z32" s="105" t="str">
        <x:v>1B</x:v>
      </x:c>
      <x:c r="AA32" s="105" t="str">
        <x:v>FR</x:v>
      </x:c>
      <x:c r="AB32" s="105" t="str">
        <x:v>FR</x:v>
      </x:c>
      <x:c r="AC32" s="105" t="str">
        <x:v>1A</x:v>
      </x:c>
      <x:c r="AD32" s="105" t="str">
        <x:v>1B</x:v>
      </x:c>
      <x:c r="AE32" s="105" t="str">
        <x:v>2A</x:v>
      </x:c>
      <x:c r="AF32" s="105" t="str">
        <x:v>2B</x:v>
      </x:c>
      <x:c r="AG32" s="105" t="str"/>
      <x:c r="AH32" s="106" t="n">
        <x:f>COUNTIF(C32:AG32,$A$8)+COUNTIF(C32:AG32,$A$9)+COUNTIF(C32:AG32,$A$10)+COUNTIF(C32:AG32,$A$11)</x:f>
        <x:v>23</x:v>
      </x:c>
      <x:c r="AI32" s="107" t="n">
        <x:f>COUNTIF(C32:AG32,$A$8)*$G$8+COUNTIF(C32:AG32,$A$9)*$G$9+COUNTIF(C32:AG32,$A$10)*$G$10+COUNTIF(C32:AG32,$A$11)*$G$11+COUNTIF(C32:AG32,$A$12)*$G$12+COUNTIF(C32:AG32,$A$13)*$G$13+COUNTIF(C32:AG32,$A$14)*$G$14+COUNTIF(C32:AG32,$A$15)*$G$15</x:f>
        <x:v>197</x:v>
      </x:c>
      <x:c r="AJ32" s="106" t="n">
        <x:f>COUNTIF(C32:AG32,$A$12)</x:f>
        <x:v>7</x:v>
      </x:c>
      <x:c r="AK32" s="106" t="n">
        <x:f>COUNTIF(C32:AG32,$A$13)</x:f>
        <x:v>0</x:v>
      </x:c>
      <x:c r="AL32" s="106" t="n">
        <x:f>COUNTIF(C32:AG32,$A$14)</x:f>
        <x:v>0</x:v>
      </x:c>
      <x:c r="AM32" s="106" t="n">
        <x:f>COUNTIF(C32:AG32,$A$15)</x:f>
        <x:v>0</x:v>
      </x:c>
    </x:row>
    <x:row r="33" ht="20" customHeight="1">
      <x:c r="A33" s="91" t="str">
        <x:v>Oskar Lang</x:v>
      </x:c>
      <x:c r="B33" s="91" t="str">
        <x:v>Vollzeit</x:v>
      </x:c>
      <x:c r="C33" s="105" t="str">
        <x:v>2B</x:v>
      </x:c>
      <x:c r="D33" s="105" t="str">
        <x:v>1A</x:v>
      </x:c>
      <x:c r="E33" s="105" t="str">
        <x:v>1B</x:v>
      </x:c>
      <x:c r="F33" s="105" t="str">
        <x:v>FR</x:v>
      </x:c>
      <x:c r="G33" s="105" t="str">
        <x:v>FR</x:v>
      </x:c>
      <x:c r="H33" s="105" t="str">
        <x:v>1A</x:v>
      </x:c>
      <x:c r="I33" s="105" t="str">
        <x:v>1B</x:v>
      </x:c>
      <x:c r="J33" s="105" t="str">
        <x:v>2A</x:v>
      </x:c>
      <x:c r="K33" s="105" t="str">
        <x:v>2B</x:v>
      </x:c>
      <x:c r="L33" s="105" t="str">
        <x:v>1A</x:v>
      </x:c>
      <x:c r="M33" s="105" t="str">
        <x:v>FR</x:v>
      </x:c>
      <x:c r="N33" s="105" t="str">
        <x:v>1B</x:v>
      </x:c>
      <x:c r="O33" s="105" t="str">
        <x:v>2B</x:v>
      </x:c>
      <x:c r="P33" s="105" t="str">
        <x:v>1A</x:v>
      </x:c>
      <x:c r="Q33" s="105" t="str">
        <x:v>1B</x:v>
      </x:c>
      <x:c r="R33" s="105" t="str">
        <x:v>2A</x:v>
      </x:c>
      <x:c r="S33" s="105" t="str">
        <x:v>2B</x:v>
      </x:c>
      <x:c r="T33" s="105" t="str">
        <x:v>FR</x:v>
      </x:c>
      <x:c r="U33" s="105" t="str">
        <x:v>FR</x:v>
      </x:c>
      <x:c r="V33" s="105" t="str">
        <x:v>2A</x:v>
      </x:c>
      <x:c r="W33" s="105" t="str">
        <x:v>2B</x:v>
      </x:c>
      <x:c r="X33" s="105" t="str">
        <x:v>1A</x:v>
      </x:c>
      <x:c r="Y33" s="105" t="str">
        <x:v>1B</x:v>
      </x:c>
      <x:c r="Z33" s="105" t="str">
        <x:v>2A</x:v>
      </x:c>
      <x:c r="AA33" s="105" t="str">
        <x:v>FR</x:v>
      </x:c>
      <x:c r="AB33" s="105" t="str">
        <x:v>FR</x:v>
      </x:c>
      <x:c r="AC33" s="105" t="str">
        <x:v>F</x:v>
      </x:c>
      <x:c r="AD33" s="105" t="str">
        <x:v>2A</x:v>
      </x:c>
      <x:c r="AE33" s="105" t="str">
        <x:v>2B</x:v>
      </x:c>
      <x:c r="AF33" s="105" t="str">
        <x:v>1A</x:v>
      </x:c>
      <x:c r="AG33" s="105" t="str"/>
      <x:c r="AH33" s="106" t="n">
        <x:f>COUNTIF(C33:AG33,$A$8)+COUNTIF(C33:AG33,$A$9)+COUNTIF(C33:AG33,$A$10)+COUNTIF(C33:AG33,$A$11)</x:f>
        <x:v>22</x:v>
      </x:c>
      <x:c r="AI33" s="107" t="n">
        <x:f>COUNTIF(C33:AG33,$A$8)*$G$8+COUNTIF(C33:AG33,$A$9)*$G$9+COUNTIF(C33:AG33,$A$10)*$G$10+COUNTIF(C33:AG33,$A$11)*$G$11+COUNTIF(C33:AG33,$A$12)*$G$12+COUNTIF(C33:AG33,$A$13)*$G$13+COUNTIF(C33:AG33,$A$14)*$G$14+COUNTIF(C33:AG33,$A$15)*$G$15</x:f>
        <x:v>188.25</x:v>
      </x:c>
      <x:c r="AJ33" s="106" t="n">
        <x:f>COUNTIF(C33:AG33,$A$12)</x:f>
        <x:v>7</x:v>
      </x:c>
      <x:c r="AK33" s="106" t="n">
        <x:f>COUNTIF(C33:AG33,$A$13)</x:f>
        <x:v>1</x:v>
      </x:c>
      <x:c r="AL33" s="106" t="n">
        <x:f>COUNTIF(C33:AG33,$A$14)</x:f>
        <x:v>0</x:v>
      </x:c>
      <x:c r="AM33" s="106" t="n">
        <x:f>COUNTIF(C33:AG33,$A$15)</x:f>
        <x:v>0</x:v>
      </x:c>
    </x:row>
    <x:row r="34" ht="20" customHeight="1">
      <x:c r="A34" s="91" t="str">
        <x:v>Paula Krüger</x:v>
      </x:c>
      <x:c r="B34" s="91" t="str">
        <x:v>Ausbildung</x:v>
      </x:c>
      <x:c r="C34" s="105" t="str">
        <x:v>1A</x:v>
      </x:c>
      <x:c r="D34" s="105" t="str">
        <x:v>1B</x:v>
      </x:c>
      <x:c r="E34" s="105" t="str">
        <x:v>2A</x:v>
      </x:c>
      <x:c r="F34" s="105" t="str">
        <x:v>FR</x:v>
      </x:c>
      <x:c r="G34" s="105" t="str">
        <x:v>FR</x:v>
      </x:c>
      <x:c r="H34" s="105" t="str">
        <x:v>1B</x:v>
      </x:c>
      <x:c r="I34" s="105" t="str">
        <x:v>2A</x:v>
      </x:c>
      <x:c r="J34" s="105" t="str">
        <x:v>2B</x:v>
      </x:c>
      <x:c r="K34" s="105" t="str">
        <x:v>1A</x:v>
      </x:c>
      <x:c r="L34" s="105" t="str">
        <x:v>1B</x:v>
      </x:c>
      <x:c r="M34" s="105" t="str">
        <x:v>1A</x:v>
      </x:c>
      <x:c r="N34" s="105" t="str">
        <x:v>FR</x:v>
      </x:c>
      <x:c r="O34" s="105" t="str">
        <x:v>1A</x:v>
      </x:c>
      <x:c r="P34" s="105" t="str">
        <x:v>1B</x:v>
      </x:c>
      <x:c r="Q34" s="105" t="str">
        <x:v>2A</x:v>
      </x:c>
      <x:c r="R34" s="105" t="str">
        <x:v>2B</x:v>
      </x:c>
      <x:c r="S34" s="105" t="str">
        <x:v>1A</x:v>
      </x:c>
      <x:c r="T34" s="105" t="str">
        <x:v>FR</x:v>
      </x:c>
      <x:c r="U34" s="105" t="str">
        <x:v>FR</x:v>
      </x:c>
      <x:c r="V34" s="105" t="str">
        <x:v>F</x:v>
      </x:c>
      <x:c r="W34" s="105" t="str">
        <x:v>1A</x:v>
      </x:c>
      <x:c r="X34" s="105" t="str">
        <x:v>1B</x:v>
      </x:c>
      <x:c r="Y34" s="105" t="str">
        <x:v>2A</x:v>
      </x:c>
      <x:c r="Z34" s="105" t="str">
        <x:v>2B</x:v>
      </x:c>
      <x:c r="AA34" s="105" t="str">
        <x:v>FR</x:v>
      </x:c>
      <x:c r="AB34" s="105" t="str">
        <x:v>1B</x:v>
      </x:c>
      <x:c r="AC34" s="105" t="str">
        <x:v>2A</x:v>
      </x:c>
      <x:c r="AD34" s="105" t="str">
        <x:v>2B</x:v>
      </x:c>
      <x:c r="AE34" s="105" t="str">
        <x:v>1A</x:v>
      </x:c>
      <x:c r="AF34" s="105" t="str">
        <x:v>1B</x:v>
      </x:c>
      <x:c r="AG34" s="105" t="str"/>
      <x:c r="AH34" s="106" t="n">
        <x:f>COUNTIF(C34:AG34,$A$8)+COUNTIF(C34:AG34,$A$9)+COUNTIF(C34:AG34,$A$10)+COUNTIF(C34:AG34,$A$11)</x:f>
        <x:v>23</x:v>
      </x:c>
      <x:c r="AI34" s="107" t="n">
        <x:f>COUNTIF(C34:AG34,$A$8)*$G$8+COUNTIF(C34:AG34,$A$9)*$G$9+COUNTIF(C34:AG34,$A$10)*$G$10+COUNTIF(C34:AG34,$A$11)*$G$11+COUNTIF(C34:AG34,$A$12)*$G$12+COUNTIF(C34:AG34,$A$13)*$G$13+COUNTIF(C34:AG34,$A$14)*$G$14+COUNTIF(C34:AG34,$A$15)*$G$15</x:f>
        <x:v>196.75</x:v>
      </x:c>
      <x:c r="AJ34" s="106" t="n">
        <x:f>COUNTIF(C34:AG34,$A$12)</x:f>
        <x:v>6</x:v>
      </x:c>
      <x:c r="AK34" s="106" t="n">
        <x:f>COUNTIF(C34:AG34,$A$13)</x:f>
        <x:v>1</x:v>
      </x:c>
      <x:c r="AL34" s="106" t="n">
        <x:f>COUNTIF(C34:AG34,$A$14)</x:f>
        <x:v>0</x:v>
      </x:c>
      <x:c r="AM34" s="106" t="n">
        <x:f>COUNTIF(C34:AG34,$A$15)</x:f>
        <x:v>0</x:v>
      </x:c>
    </x:row>
    <x:row r="35">
      <x:c r="A35" s="89"/>
      <x:c r="B35" s="89"/>
      <x:c r="C35" s="89"/>
      <x:c r="D35" s="89"/>
      <x:c r="E35" s="89"/>
      <x:c r="F35" s="89"/>
      <x:c r="G35" s="89"/>
      <x:c r="H35" s="89"/>
      <x:c r="I35" s="89"/>
      <x:c r="J35" s="89"/>
      <x:c r="K35" s="89"/>
      <x:c r="L35" s="89"/>
      <x:c r="M35" s="89"/>
      <x:c r="N35" s="89"/>
      <x:c r="O35" s="89"/>
      <x:c r="P35" s="89"/>
      <x:c r="Q35" s="89"/>
      <x:c r="R35" s="89"/>
      <x:c r="S35" s="89"/>
      <x:c r="T35" s="89"/>
      <x:c r="U35" s="89"/>
      <x:c r="V35" s="89"/>
      <x:c r="W35" s="89"/>
      <x:c r="X35" s="89"/>
      <x:c r="Y35" s="89"/>
      <x:c r="Z35" s="89"/>
      <x:c r="AA35" s="89"/>
      <x:c r="AB35" s="89"/>
      <x:c r="AC35" s="89"/>
      <x:c r="AD35" s="89"/>
      <x:c r="AE35" s="89"/>
      <x:c r="AF35" s="89"/>
      <x:c r="AG35" s="89"/>
      <x:c r="AH35" s="89"/>
      <x:c r="AI35" s="89"/>
      <x:c r="AJ35" s="89"/>
      <x:c r="AK35" s="89"/>
      <x:c r="AL35" s="89"/>
      <x:c r="AM35" s="89"/>
    </x:row>
    <x:row r="36">
      <x:c r="A36" s="89"/>
      <x:c r="B36" s="89"/>
      <x:c r="C36" s="89"/>
      <x:c r="D36" s="89"/>
      <x:c r="E36" s="89"/>
      <x:c r="F36" s="89"/>
      <x:c r="G36" s="89"/>
      <x:c r="H36" s="89"/>
      <x:c r="I36" s="89"/>
      <x:c r="J36" s="89"/>
      <x:c r="K36" s="89"/>
      <x:c r="L36" s="89"/>
      <x:c r="M36" s="89"/>
      <x:c r="N36" s="89"/>
      <x:c r="O36" s="89"/>
      <x:c r="P36" s="89"/>
      <x:c r="Q36" s="89"/>
      <x:c r="R36" s="89"/>
      <x:c r="S36" s="89"/>
      <x:c r="T36" s="89"/>
      <x:c r="U36" s="89"/>
      <x:c r="V36" s="89"/>
      <x:c r="W36" s="89"/>
      <x:c r="X36" s="89"/>
      <x:c r="Y36" s="89"/>
      <x:c r="Z36" s="89"/>
      <x:c r="AA36" s="89"/>
      <x:c r="AB36" s="89"/>
      <x:c r="AC36" s="89"/>
      <x:c r="AD36" s="89"/>
      <x:c r="AE36" s="89"/>
      <x:c r="AF36" s="89"/>
      <x:c r="AG36" s="89"/>
      <x:c r="AH36" s="89"/>
      <x:c r="AI36" s="89"/>
      <x:c r="AJ36" s="89"/>
      <x:c r="AK36" s="89"/>
      <x:c r="AL36" s="89"/>
      <x:c r="AM36" s="89"/>
    </x:row>
    <x:row r="37" ht="24" customHeight="1">
      <x:c r="A37" s="93" t="str">
        <x:v>Tägliche Kontrolle</x:v>
      </x:c>
      <x:c r="B37" s="93"/>
      <x:c r="C37" s="89"/>
      <x:c r="D37" s="89"/>
      <x:c r="E37" s="89"/>
      <x:c r="F37" s="89"/>
      <x:c r="G37" s="89"/>
      <x:c r="H37" s="89"/>
      <x:c r="I37" s="89"/>
      <x:c r="J37" s="89"/>
      <x:c r="K37" s="89"/>
      <x:c r="L37" s="89"/>
      <x:c r="M37" s="89"/>
      <x:c r="N37" s="89"/>
      <x:c r="O37" s="89"/>
      <x:c r="P37" s="89"/>
      <x:c r="Q37" s="89"/>
      <x:c r="R37" s="89"/>
      <x:c r="S37" s="89"/>
      <x:c r="T37" s="89"/>
      <x:c r="U37" s="89"/>
      <x:c r="V37" s="89"/>
      <x:c r="W37" s="89"/>
      <x:c r="X37" s="89"/>
      <x:c r="Y37" s="89"/>
      <x:c r="Z37" s="89"/>
      <x:c r="AA37" s="89"/>
      <x:c r="AB37" s="89"/>
      <x:c r="AC37" s="89"/>
      <x:c r="AD37" s="89"/>
      <x:c r="AE37" s="89"/>
      <x:c r="AF37" s="89"/>
      <x:c r="AG37" s="89"/>
      <x:c r="AH37" s="89"/>
      <x:c r="AI37" s="89"/>
      <x:c r="AJ37" s="89"/>
      <x:c r="AK37" s="89"/>
      <x:c r="AL37" s="89"/>
      <x:c r="AM37" s="89"/>
    </x:row>
    <x:row r="38">
      <x:c r="A38" s="90" t="str">
        <x:v>Mitarbeitende geplant</x:v>
      </x:c>
      <x:c r="B38" s="90" t="str"/>
      <x:c r="C38" s="106" t="n">
        <x:f>IF(C$18="","",COUNTIF(C$20:C$34,$A$8)+COUNTIF(C$20:C$34,$A$9)+COUNTIF(C$20:C$34,$A$10)+COUNTIF(C$20:C$34,$A$11))</x:f>
        <x:v>14</x:v>
      </x:c>
      <x:c r="D38" s="106" t="n">
        <x:f>IF(D$18="","",COUNTIF(D$20:D$34,$A$8)+COUNTIF(D$20:D$34,$A$9)+COUNTIF(D$20:D$34,$A$10)+COUNTIF(D$20:D$34,$A$11))</x:f>
        <x:v>15</x:v>
      </x:c>
      <x:c r="E38" s="106" t="n">
        <x:f>IF(E$18="","",COUNTIF(E$20:E$34,$A$8)+COUNTIF(E$20:E$34,$A$9)+COUNTIF(E$20:E$34,$A$10)+COUNTIF(E$20:E$34,$A$11))</x:f>
        <x:v>15</x:v>
      </x:c>
      <x:c r="F38" s="106" t="n">
        <x:f>IF(F$18="","",COUNTIF(F$20:F$34,$A$8)+COUNTIF(F$20:F$34,$A$9)+COUNTIF(F$20:F$34,$A$10)+COUNTIF(F$20:F$34,$A$11))</x:f>
        <x:v>3</x:v>
      </x:c>
      <x:c r="G38" s="106" t="n">
        <x:f>IF(G$18="","",COUNTIF(G$20:G$34,$A$8)+COUNTIF(G$20:G$34,$A$9)+COUNTIF(G$20:G$34,$A$10)+COUNTIF(G$20:G$34,$A$11))</x:f>
        <x:v>3</x:v>
      </x:c>
      <x:c r="H38" s="106" t="n">
        <x:f>IF(H$18="","",COUNTIF(H$20:H$34,$A$8)+COUNTIF(H$20:H$34,$A$9)+COUNTIF(H$20:H$34,$A$10)+COUNTIF(H$20:H$34,$A$11))</x:f>
        <x:v>14</x:v>
      </x:c>
      <x:c r="I38" s="106" t="n">
        <x:f>IF(I$18="","",COUNTIF(I$20:I$34,$A$8)+COUNTIF(I$20:I$34,$A$9)+COUNTIF(I$20:I$34,$A$10)+COUNTIF(I$20:I$34,$A$11))</x:f>
        <x:v>15</x:v>
      </x:c>
      <x:c r="J38" s="106" t="n">
        <x:f>IF(J$18="","",COUNTIF(J$20:J$34,$A$8)+COUNTIF(J$20:J$34,$A$9)+COUNTIF(J$20:J$34,$A$10)+COUNTIF(J$20:J$34,$A$11))</x:f>
        <x:v>15</x:v>
      </x:c>
      <x:c r="K38" s="106" t="n">
        <x:f>IF(K$18="","",COUNTIF(K$20:K$34,$A$8)+COUNTIF(K$20:K$34,$A$9)+COUNTIF(K$20:K$34,$A$10)+COUNTIF(K$20:K$34,$A$11))</x:f>
        <x:v>15</x:v>
      </x:c>
      <x:c r="L38" s="106" t="n">
        <x:f>IF(L$18="","",COUNTIF(L$20:L$34,$A$8)+COUNTIF(L$20:L$34,$A$9)+COUNTIF(L$20:L$34,$A$10)+COUNTIF(L$20:L$34,$A$11))</x:f>
        <x:v>15</x:v>
      </x:c>
      <x:c r="M38" s="106" t="n">
        <x:f>IF(M$18="","",COUNTIF(M$20:M$34,$A$8)+COUNTIF(M$20:M$34,$A$9)+COUNTIF(M$20:M$34,$A$10)+COUNTIF(M$20:M$34,$A$11))</x:f>
        <x:v>3</x:v>
      </x:c>
      <x:c r="N38" s="106" t="n">
        <x:f>IF(N$18="","",COUNTIF(N$20:N$34,$A$8)+COUNTIF(N$20:N$34,$A$9)+COUNTIF(N$20:N$34,$A$10)+COUNTIF(N$20:N$34,$A$11))</x:f>
        <x:v>3</x:v>
      </x:c>
      <x:c r="O38" s="106" t="n">
        <x:f>IF(O$18="","",COUNTIF(O$20:O$34,$A$8)+COUNTIF(O$20:O$34,$A$9)+COUNTIF(O$20:O$34,$A$10)+COUNTIF(O$20:O$34,$A$11))</x:f>
        <x:v>15</x:v>
      </x:c>
      <x:c r="P38" s="106" t="n">
        <x:f>IF(P$18="","",COUNTIF(P$20:P$34,$A$8)+COUNTIF(P$20:P$34,$A$9)+COUNTIF(P$20:P$34,$A$10)+COUNTIF(P$20:P$34,$A$11))</x:f>
        <x:v>15</x:v>
      </x:c>
      <x:c r="Q38" s="106" t="n">
        <x:f>IF(Q$18="","",COUNTIF(Q$20:Q$34,$A$8)+COUNTIF(Q$20:Q$34,$A$9)+COUNTIF(Q$20:Q$34,$A$10)+COUNTIF(Q$20:Q$34,$A$11))</x:f>
        <x:v>15</x:v>
      </x:c>
      <x:c r="R38" s="106" t="n">
        <x:f>IF(R$18="","",COUNTIF(R$20:R$34,$A$8)+COUNTIF(R$20:R$34,$A$9)+COUNTIF(R$20:R$34,$A$10)+COUNTIF(R$20:R$34,$A$11))</x:f>
        <x:v>14</x:v>
      </x:c>
      <x:c r="S38" s="106" t="n">
        <x:f>IF(S$18="","",COUNTIF(S$20:S$34,$A$8)+COUNTIF(S$20:S$34,$A$9)+COUNTIF(S$20:S$34,$A$10)+COUNTIF(S$20:S$34,$A$11))</x:f>
        <x:v>15</x:v>
      </x:c>
      <x:c r="T38" s="106" t="n">
        <x:f>IF(T$18="","",COUNTIF(T$20:T$34,$A$8)+COUNTIF(T$20:T$34,$A$9)+COUNTIF(T$20:T$34,$A$10)+COUNTIF(T$20:T$34,$A$11))</x:f>
        <x:v>3</x:v>
      </x:c>
      <x:c r="U38" s="106" t="n">
        <x:f>IF(U$18="","",COUNTIF(U$20:U$34,$A$8)+COUNTIF(U$20:U$34,$A$9)+COUNTIF(U$20:U$34,$A$10)+COUNTIF(U$20:U$34,$A$11))</x:f>
        <x:v>3</x:v>
      </x:c>
      <x:c r="V38" s="106" t="n">
        <x:f>IF(V$18="","",COUNTIF(V$20:V$34,$A$8)+COUNTIF(V$20:V$34,$A$9)+COUNTIF(V$20:V$34,$A$10)+COUNTIF(V$20:V$34,$A$11))</x:f>
        <x:v>14</x:v>
      </x:c>
      <x:c r="W38" s="106" t="n">
        <x:f>IF(W$18="","",COUNTIF(W$20:W$34,$A$8)+COUNTIF(W$20:W$34,$A$9)+COUNTIF(W$20:W$34,$A$10)+COUNTIF(W$20:W$34,$A$11))</x:f>
        <x:v>14</x:v>
      </x:c>
      <x:c r="X38" s="106" t="n">
        <x:f>IF(X$18="","",COUNTIF(X$20:X$34,$A$8)+COUNTIF(X$20:X$34,$A$9)+COUNTIF(X$20:X$34,$A$10)+COUNTIF(X$20:X$34,$A$11))</x:f>
        <x:v>15</x:v>
      </x:c>
      <x:c r="Y38" s="106" t="n">
        <x:f>IF(Y$18="","",COUNTIF(Y$20:Y$34,$A$8)+COUNTIF(Y$20:Y$34,$A$9)+COUNTIF(Y$20:Y$34,$A$10)+COUNTIF(Y$20:Y$34,$A$11))</x:f>
        <x:v>15</x:v>
      </x:c>
      <x:c r="Z38" s="106" t="n">
        <x:f>IF(Z$18="","",COUNTIF(Z$20:Z$34,$A$8)+COUNTIF(Z$20:Z$34,$A$9)+COUNTIF(Z$20:Z$34,$A$10)+COUNTIF(Z$20:Z$34,$A$11))</x:f>
        <x:v>15</x:v>
      </x:c>
      <x:c r="AA38" s="106" t="n">
        <x:f>IF(AA$18="","",COUNTIF(AA$20:AA$34,$A$8)+COUNTIF(AA$20:AA$34,$A$9)+COUNTIF(AA$20:AA$34,$A$10)+COUNTIF(AA$20:AA$34,$A$11))</x:f>
        <x:v>3</x:v>
      </x:c>
      <x:c r="AB38" s="106" t="n">
        <x:f>IF(AB$18="","",COUNTIF(AB$20:AB$34,$A$8)+COUNTIF(AB$20:AB$34,$A$9)+COUNTIF(AB$20:AB$34,$A$10)+COUNTIF(AB$20:AB$34,$A$11))</x:f>
        <x:v>3</x:v>
      </x:c>
      <x:c r="AC38" s="106" t="n">
        <x:f>IF(AC$18="","",COUNTIF(AC$20:AC$34,$A$8)+COUNTIF(AC$20:AC$34,$A$9)+COUNTIF(AC$20:AC$34,$A$10)+COUNTIF(AC$20:AC$34,$A$11))</x:f>
        <x:v>13</x:v>
      </x:c>
      <x:c r="AD38" s="106" t="n">
        <x:f>IF(AD$18="","",COUNTIF(AD$20:AD$34,$A$8)+COUNTIF(AD$20:AD$34,$A$9)+COUNTIF(AD$20:AD$34,$A$10)+COUNTIF(AD$20:AD$34,$A$11))</x:f>
        <x:v>14</x:v>
      </x:c>
      <x:c r="AE38" s="106" t="n">
        <x:f>IF(AE$18="","",COUNTIF(AE$20:AE$34,$A$8)+COUNTIF(AE$20:AE$34,$A$9)+COUNTIF(AE$20:AE$34,$A$10)+COUNTIF(AE$20:AE$34,$A$11))</x:f>
        <x:v>14</x:v>
      </x:c>
      <x:c r="AF38" s="106" t="n">
        <x:f>IF(AF$18="","",COUNTIF(AF$20:AF$34,$A$8)+COUNTIF(AF$20:AF$34,$A$9)+COUNTIF(AF$20:AF$34,$A$10)+COUNTIF(AF$20:AF$34,$A$11))</x:f>
        <x:v>14</x:v>
      </x:c>
      <x:c r="AG38" s="106" t="str">
        <x:f>IF(AG$18="","",COUNTIF(AG$20:AG$34,$A$8)+COUNTIF(AG$20:AG$34,$A$9)+COUNTIF(AG$20:AG$34,$A$10)+COUNTIF(AG$20:AG$34,$A$11))</x:f>
      </x:c>
      <x:c r="AH38" s="89"/>
      <x:c r="AI38" s="89"/>
      <x:c r="AJ38" s="89"/>
      <x:c r="AK38" s="89"/>
      <x:c r="AL38" s="89"/>
      <x:c r="AM38" s="89"/>
    </x:row>
    <x:row r="39">
      <x:c r="A39" s="90" t="str">
        <x:v>Abwesenheiten</x:v>
      </x:c>
      <x:c r="B39" s="90" t="str"/>
      <x:c r="C39" s="106" t="n">
        <x:f>IF(C$18="","",COUNTIF(C$20:C$34,$A$12)+COUNTIF(C$20:C$34,$A$13)+COUNTIF(C$20:C$34,$A$14)+COUNTIF(C$20:C$34,$A$15))</x:f>
        <x:v>1</x:v>
      </x:c>
      <x:c r="D39" s="106" t="n">
        <x:f>IF(D$18="","",COUNTIF(D$20:D$34,$A$12)+COUNTIF(D$20:D$34,$A$13)+COUNTIF(D$20:D$34,$A$14)+COUNTIF(D$20:D$34,$A$15))</x:f>
        <x:v>0</x:v>
      </x:c>
      <x:c r="E39" s="106" t="n">
        <x:f>IF(E$18="","",COUNTIF(E$20:E$34,$A$12)+COUNTIF(E$20:E$34,$A$13)+COUNTIF(E$20:E$34,$A$14)+COUNTIF(E$20:E$34,$A$15))</x:f>
        <x:v>0</x:v>
      </x:c>
      <x:c r="F39" s="106" t="n">
        <x:f>IF(F$18="","",COUNTIF(F$20:F$34,$A$12)+COUNTIF(F$20:F$34,$A$13)+COUNTIF(F$20:F$34,$A$14)+COUNTIF(F$20:F$34,$A$15))</x:f>
        <x:v>12</x:v>
      </x:c>
      <x:c r="G39" s="106" t="n">
        <x:f>IF(G$18="","",COUNTIF(G$20:G$34,$A$12)+COUNTIF(G$20:G$34,$A$13)+COUNTIF(G$20:G$34,$A$14)+COUNTIF(G$20:G$34,$A$15))</x:f>
        <x:v>12</x:v>
      </x:c>
      <x:c r="H39" s="106" t="n">
        <x:f>IF(H$18="","",COUNTIF(H$20:H$34,$A$12)+COUNTIF(H$20:H$34,$A$13)+COUNTIF(H$20:H$34,$A$14)+COUNTIF(H$20:H$34,$A$15))</x:f>
        <x:v>1</x:v>
      </x:c>
      <x:c r="I39" s="106" t="n">
        <x:f>IF(I$18="","",COUNTIF(I$20:I$34,$A$12)+COUNTIF(I$20:I$34,$A$13)+COUNTIF(I$20:I$34,$A$14)+COUNTIF(I$20:I$34,$A$15))</x:f>
        <x:v>0</x:v>
      </x:c>
      <x:c r="J39" s="106" t="n">
        <x:f>IF(J$18="","",COUNTIF(J$20:J$34,$A$12)+COUNTIF(J$20:J$34,$A$13)+COUNTIF(J$20:J$34,$A$14)+COUNTIF(J$20:J$34,$A$15))</x:f>
        <x:v>0</x:v>
      </x:c>
      <x:c r="K39" s="106" t="n">
        <x:f>IF(K$18="","",COUNTIF(K$20:K$34,$A$12)+COUNTIF(K$20:K$34,$A$13)+COUNTIF(K$20:K$34,$A$14)+COUNTIF(K$20:K$34,$A$15))</x:f>
        <x:v>0</x:v>
      </x:c>
      <x:c r="L39" s="106" t="n">
        <x:f>IF(L$18="","",COUNTIF(L$20:L$34,$A$12)+COUNTIF(L$20:L$34,$A$13)+COUNTIF(L$20:L$34,$A$14)+COUNTIF(L$20:L$34,$A$15))</x:f>
        <x:v>0</x:v>
      </x:c>
      <x:c r="M39" s="106" t="n">
        <x:f>IF(M$18="","",COUNTIF(M$20:M$34,$A$12)+COUNTIF(M$20:M$34,$A$13)+COUNTIF(M$20:M$34,$A$14)+COUNTIF(M$20:M$34,$A$15))</x:f>
        <x:v>12</x:v>
      </x:c>
      <x:c r="N39" s="106" t="n">
        <x:f>IF(N$18="","",COUNTIF(N$20:N$34,$A$12)+COUNTIF(N$20:N$34,$A$13)+COUNTIF(N$20:N$34,$A$14)+COUNTIF(N$20:N$34,$A$15))</x:f>
        <x:v>12</x:v>
      </x:c>
      <x:c r="O39" s="106" t="n">
        <x:f>IF(O$18="","",COUNTIF(O$20:O$34,$A$12)+COUNTIF(O$20:O$34,$A$13)+COUNTIF(O$20:O$34,$A$14)+COUNTIF(O$20:O$34,$A$15))</x:f>
        <x:v>0</x:v>
      </x:c>
      <x:c r="P39" s="106" t="n">
        <x:f>IF(P$18="","",COUNTIF(P$20:P$34,$A$12)+COUNTIF(P$20:P$34,$A$13)+COUNTIF(P$20:P$34,$A$14)+COUNTIF(P$20:P$34,$A$15))</x:f>
        <x:v>0</x:v>
      </x:c>
      <x:c r="Q39" s="106" t="n">
        <x:f>IF(Q$18="","",COUNTIF(Q$20:Q$34,$A$12)+COUNTIF(Q$20:Q$34,$A$13)+COUNTIF(Q$20:Q$34,$A$14)+COUNTIF(Q$20:Q$34,$A$15))</x:f>
        <x:v>0</x:v>
      </x:c>
      <x:c r="R39" s="106" t="n">
        <x:f>IF(R$18="","",COUNTIF(R$20:R$34,$A$12)+COUNTIF(R$20:R$34,$A$13)+COUNTIF(R$20:R$34,$A$14)+COUNTIF(R$20:R$34,$A$15))</x:f>
        <x:v>1</x:v>
      </x:c>
      <x:c r="S39" s="106" t="n">
        <x:f>IF(S$18="","",COUNTIF(S$20:S$34,$A$12)+COUNTIF(S$20:S$34,$A$13)+COUNTIF(S$20:S$34,$A$14)+COUNTIF(S$20:S$34,$A$15))</x:f>
        <x:v>0</x:v>
      </x:c>
      <x:c r="T39" s="106" t="n">
        <x:f>IF(T$18="","",COUNTIF(T$20:T$34,$A$12)+COUNTIF(T$20:T$34,$A$13)+COUNTIF(T$20:T$34,$A$14)+COUNTIF(T$20:T$34,$A$15))</x:f>
        <x:v>12</x:v>
      </x:c>
      <x:c r="U39" s="106" t="n">
        <x:f>IF(U$18="","",COUNTIF(U$20:U$34,$A$12)+COUNTIF(U$20:U$34,$A$13)+COUNTIF(U$20:U$34,$A$14)+COUNTIF(U$20:U$34,$A$15))</x:f>
        <x:v>12</x:v>
      </x:c>
      <x:c r="V39" s="106" t="n">
        <x:f>IF(V$18="","",COUNTIF(V$20:V$34,$A$12)+COUNTIF(V$20:V$34,$A$13)+COUNTIF(V$20:V$34,$A$14)+COUNTIF(V$20:V$34,$A$15))</x:f>
        <x:v>1</x:v>
      </x:c>
      <x:c r="W39" s="106" t="n">
        <x:f>IF(W$18="","",COUNTIF(W$20:W$34,$A$12)+COUNTIF(W$20:W$34,$A$13)+COUNTIF(W$20:W$34,$A$14)+COUNTIF(W$20:W$34,$A$15))</x:f>
        <x:v>1</x:v>
      </x:c>
      <x:c r="X39" s="106" t="n">
        <x:f>IF(X$18="","",COUNTIF(X$20:X$34,$A$12)+COUNTIF(X$20:X$34,$A$13)+COUNTIF(X$20:X$34,$A$14)+COUNTIF(X$20:X$34,$A$15))</x:f>
        <x:v>0</x:v>
      </x:c>
      <x:c r="Y39" s="106" t="n">
        <x:f>IF(Y$18="","",COUNTIF(Y$20:Y$34,$A$12)+COUNTIF(Y$20:Y$34,$A$13)+COUNTIF(Y$20:Y$34,$A$14)+COUNTIF(Y$20:Y$34,$A$15))</x:f>
        <x:v>0</x:v>
      </x:c>
      <x:c r="Z39" s="106" t="n">
        <x:f>IF(Z$18="","",COUNTIF(Z$20:Z$34,$A$12)+COUNTIF(Z$20:Z$34,$A$13)+COUNTIF(Z$20:Z$34,$A$14)+COUNTIF(Z$20:Z$34,$A$15))</x:f>
        <x:v>0</x:v>
      </x:c>
      <x:c r="AA39" s="106" t="n">
        <x:f>IF(AA$18="","",COUNTIF(AA$20:AA$34,$A$12)+COUNTIF(AA$20:AA$34,$A$13)+COUNTIF(AA$20:AA$34,$A$14)+COUNTIF(AA$20:AA$34,$A$15))</x:f>
        <x:v>12</x:v>
      </x:c>
      <x:c r="AB39" s="106" t="n">
        <x:f>IF(AB$18="","",COUNTIF(AB$20:AB$34,$A$12)+COUNTIF(AB$20:AB$34,$A$13)+COUNTIF(AB$20:AB$34,$A$14)+COUNTIF(AB$20:AB$34,$A$15))</x:f>
        <x:v>12</x:v>
      </x:c>
      <x:c r="AC39" s="106" t="n">
        <x:f>IF(AC$18="","",COUNTIF(AC$20:AC$34,$A$12)+COUNTIF(AC$20:AC$34,$A$13)+COUNTIF(AC$20:AC$34,$A$14)+COUNTIF(AC$20:AC$34,$A$15))</x:f>
        <x:v>2</x:v>
      </x:c>
      <x:c r="AD39" s="106" t="n">
        <x:f>IF(AD$18="","",COUNTIF(AD$20:AD$34,$A$12)+COUNTIF(AD$20:AD$34,$A$13)+COUNTIF(AD$20:AD$34,$A$14)+COUNTIF(AD$20:AD$34,$A$15))</x:f>
        <x:v>1</x:v>
      </x:c>
      <x:c r="AE39" s="106" t="n">
        <x:f>IF(AE$18="","",COUNTIF(AE$20:AE$34,$A$12)+COUNTIF(AE$20:AE$34,$A$13)+COUNTIF(AE$20:AE$34,$A$14)+COUNTIF(AE$20:AE$34,$A$15))</x:f>
        <x:v>1</x:v>
      </x:c>
      <x:c r="AF39" s="106" t="n">
        <x:f>IF(AF$18="","",COUNTIF(AF$20:AF$34,$A$12)+COUNTIF(AF$20:AF$34,$A$13)+COUNTIF(AF$20:AF$34,$A$14)+COUNTIF(AF$20:AF$34,$A$15))</x:f>
        <x:v>1</x:v>
      </x:c>
      <x:c r="AG39" s="106" t="str">
        <x:f>IF(AG$18="","",COUNTIF(AG$20:AG$34,$A$12)+COUNTIF(AG$20:AG$34,$A$13)+COUNTIF(AG$20:AG$34,$A$14)+COUNTIF(AG$20:AG$34,$A$15))</x:f>
      </x:c>
      <x:c r="AH39" s="89"/>
      <x:c r="AI39" s="89"/>
      <x:c r="AJ39" s="89"/>
      <x:c r="AK39" s="89"/>
      <x:c r="AL39" s="89"/>
      <x:c r="AM39" s="89"/>
    </x:row>
    <x:row r="40">
      <x:c r="A40" s="90" t="str">
        <x:v>Gesamtstunden</x:v>
      </x:c>
      <x:c r="B40" s="90" t="str"/>
      <x:c r="C40" s="108" t="n">
        <x:f>IF(C$18="","",COUNTIF(C$20:C$34,$A$8)*$G$8+COUNTIF(C$20:C$34,$A$9)*$G$9+COUNTIF(C$20:C$34,$A$10)*$G$10+COUNTIF(C$20:C$34,$A$11)*$G$11+COUNTIF(C$20:C$34,$A$12)*$G$12+COUNTIF(C$20:C$34,$A$13)*$G$13+COUNTIF(C$20:C$34,$A$14)*$G$14+COUNTIF(C$20:C$34,$A$15)*$G$15)</x:f>
        <x:v>120</x:v>
      </x:c>
      <x:c r="D40" s="108" t="n">
        <x:f>IF(D$18="","",COUNTIF(D$20:D$34,$A$8)*$G$8+COUNTIF(D$20:D$34,$A$9)*$G$9+COUNTIF(D$20:D$34,$A$10)*$G$10+COUNTIF(D$20:D$34,$A$11)*$G$11+COUNTIF(D$20:D$34,$A$12)*$G$12+COUNTIF(D$20:D$34,$A$13)*$G$13+COUNTIF(D$20:D$34,$A$14)*$G$14+COUNTIF(D$20:D$34,$A$15)*$G$15)</x:f>
        <x:v>128.25</x:v>
      </x:c>
      <x:c r="E40" s="108" t="n">
        <x:f>IF(E$18="","",COUNTIF(E$20:E$34,$A$8)*$G$8+COUNTIF(E$20:E$34,$A$9)*$G$9+COUNTIF(E$20:E$34,$A$10)*$G$10+COUNTIF(E$20:E$34,$A$11)*$G$11+COUNTIF(E$20:E$34,$A$12)*$G$12+COUNTIF(E$20:E$34,$A$13)*$G$13+COUNTIF(E$20:E$34,$A$14)*$G$14+COUNTIF(E$20:E$34,$A$15)*$G$15)</x:f>
        <x:v>128.5</x:v>
      </x:c>
      <x:c r="F40" s="108" t="n">
        <x:f>IF(F$18="","",COUNTIF(F$20:F$34,$A$8)*$G$8+COUNTIF(F$20:F$34,$A$9)*$G$9+COUNTIF(F$20:F$34,$A$10)*$G$10+COUNTIF(F$20:F$34,$A$11)*$G$11+COUNTIF(F$20:F$34,$A$12)*$G$12+COUNTIF(F$20:F$34,$A$13)*$G$13+COUNTIF(F$20:F$34,$A$14)*$G$14+COUNTIF(F$20:F$34,$A$15)*$G$15)</x:f>
        <x:v>25.5</x:v>
      </x:c>
      <x:c r="G40" s="108" t="n">
        <x:f>IF(G$18="","",COUNTIF(G$20:G$34,$A$8)*$G$8+COUNTIF(G$20:G$34,$A$9)*$G$9+COUNTIF(G$20:G$34,$A$10)*$G$10+COUNTIF(G$20:G$34,$A$11)*$G$11+COUNTIF(G$20:G$34,$A$12)*$G$12+COUNTIF(G$20:G$34,$A$13)*$G$13+COUNTIF(G$20:G$34,$A$14)*$G$14+COUNTIF(G$20:G$34,$A$15)*$G$15)</x:f>
        <x:v>25.5</x:v>
      </x:c>
      <x:c r="H40" s="108" t="n">
        <x:f>IF(H$18="","",COUNTIF(H$20:H$34,$A$8)*$G$8+COUNTIF(H$20:H$34,$A$9)*$G$9+COUNTIF(H$20:H$34,$A$10)*$G$10+COUNTIF(H$20:H$34,$A$11)*$G$11+COUNTIF(H$20:H$34,$A$12)*$G$12+COUNTIF(H$20:H$34,$A$13)*$G$13+COUNTIF(H$20:H$34,$A$14)*$G$14+COUNTIF(H$20:H$34,$A$15)*$G$15)</x:f>
        <x:v>119.75</x:v>
      </x:c>
      <x:c r="I40" s="108" t="n">
        <x:f>IF(I$18="","",COUNTIF(I$20:I$34,$A$8)*$G$8+COUNTIF(I$20:I$34,$A$9)*$G$9+COUNTIF(I$20:I$34,$A$10)*$G$10+COUNTIF(I$20:I$34,$A$11)*$G$11+COUNTIF(I$20:I$34,$A$12)*$G$12+COUNTIF(I$20:I$34,$A$13)*$G$13+COUNTIF(I$20:I$34,$A$14)*$G$14+COUNTIF(I$20:I$34,$A$15)*$G$15)</x:f>
        <x:v>128.5</x:v>
      </x:c>
      <x:c r="J40" s="108" t="n">
        <x:f>IF(J$18="","",COUNTIF(J$20:J$34,$A$8)*$G$8+COUNTIF(J$20:J$34,$A$9)*$G$9+COUNTIF(J$20:J$34,$A$10)*$G$10+COUNTIF(J$20:J$34,$A$11)*$G$11+COUNTIF(J$20:J$34,$A$12)*$G$12+COUNTIF(J$20:J$34,$A$13)*$G$13+COUNTIF(J$20:J$34,$A$14)*$G$14+COUNTIF(J$20:J$34,$A$15)*$G$15)</x:f>
        <x:v>128.5</x:v>
      </x:c>
      <x:c r="K40" s="108" t="n">
        <x:f>IF(K$18="","",COUNTIF(K$20:K$34,$A$8)*$G$8+COUNTIF(K$20:K$34,$A$9)*$G$9+COUNTIF(K$20:K$34,$A$10)*$G$10+COUNTIF(K$20:K$34,$A$11)*$G$11+COUNTIF(K$20:K$34,$A$12)*$G$12+COUNTIF(K$20:K$34,$A$13)*$G$13+COUNTIF(K$20:K$34,$A$14)*$G$14+COUNTIF(K$20:K$34,$A$15)*$G$15)</x:f>
        <x:v>128.5</x:v>
      </x:c>
      <x:c r="L40" s="108" t="n">
        <x:f>IF(L$18="","",COUNTIF(L$20:L$34,$A$8)*$G$8+COUNTIF(L$20:L$34,$A$9)*$G$9+COUNTIF(L$20:L$34,$A$10)*$G$10+COUNTIF(L$20:L$34,$A$11)*$G$11+COUNTIF(L$20:L$34,$A$12)*$G$12+COUNTIF(L$20:L$34,$A$13)*$G$13+COUNTIF(L$20:L$34,$A$14)*$G$14+COUNTIF(L$20:L$34,$A$15)*$G$15)</x:f>
        <x:v>128.25</x:v>
      </x:c>
      <x:c r="M40" s="108" t="n">
        <x:f>IF(M$18="","",COUNTIF(M$20:M$34,$A$8)*$G$8+COUNTIF(M$20:M$34,$A$9)*$G$9+COUNTIF(M$20:M$34,$A$10)*$G$10+COUNTIF(M$20:M$34,$A$11)*$G$11+COUNTIF(M$20:M$34,$A$12)*$G$12+COUNTIF(M$20:M$34,$A$13)*$G$13+COUNTIF(M$20:M$34,$A$14)*$G$14+COUNTIF(M$20:M$34,$A$15)*$G$15)</x:f>
        <x:v>25.5</x:v>
      </x:c>
      <x:c r="N40" s="108" t="n">
        <x:f>IF(N$18="","",COUNTIF(N$20:N$34,$A$8)*$G$8+COUNTIF(N$20:N$34,$A$9)*$G$9+COUNTIF(N$20:N$34,$A$10)*$G$10+COUNTIF(N$20:N$34,$A$11)*$G$11+COUNTIF(N$20:N$34,$A$12)*$G$12+COUNTIF(N$20:N$34,$A$13)*$G$13+COUNTIF(N$20:N$34,$A$14)*$G$14+COUNTIF(N$20:N$34,$A$15)*$G$15)</x:f>
        <x:v>25.5</x:v>
      </x:c>
      <x:c r="O40" s="108" t="n">
        <x:f>IF(O$18="","",COUNTIF(O$20:O$34,$A$8)*$G$8+COUNTIF(O$20:O$34,$A$9)*$G$9+COUNTIF(O$20:O$34,$A$10)*$G$10+COUNTIF(O$20:O$34,$A$11)*$G$11+COUNTIF(O$20:O$34,$A$12)*$G$12+COUNTIF(O$20:O$34,$A$13)*$G$13+COUNTIF(O$20:O$34,$A$14)*$G$14+COUNTIF(O$20:O$34,$A$15)*$G$15)</x:f>
        <x:v>128.5</x:v>
      </x:c>
      <x:c r="P40" s="108" t="n">
        <x:f>IF(P$18="","",COUNTIF(P$20:P$34,$A$8)*$G$8+COUNTIF(P$20:P$34,$A$9)*$G$9+COUNTIF(P$20:P$34,$A$10)*$G$10+COUNTIF(P$20:P$34,$A$11)*$G$11+COUNTIF(P$20:P$34,$A$12)*$G$12+COUNTIF(P$20:P$34,$A$13)*$G$13+COUNTIF(P$20:P$34,$A$14)*$G$14+COUNTIF(P$20:P$34,$A$15)*$G$15)</x:f>
        <x:v>128.25</x:v>
      </x:c>
      <x:c r="Q40" s="108" t="n">
        <x:f>IF(Q$18="","",COUNTIF(Q$20:Q$34,$A$8)*$G$8+COUNTIF(Q$20:Q$34,$A$9)*$G$9+COUNTIF(Q$20:Q$34,$A$10)*$G$10+COUNTIF(Q$20:Q$34,$A$11)*$G$11+COUNTIF(Q$20:Q$34,$A$12)*$G$12+COUNTIF(Q$20:Q$34,$A$13)*$G$13+COUNTIF(Q$20:Q$34,$A$14)*$G$14+COUNTIF(Q$20:Q$34,$A$15)*$G$15)</x:f>
        <x:v>128.5</x:v>
      </x:c>
      <x:c r="R40" s="108" t="n">
        <x:f>IF(R$18="","",COUNTIF(R$20:R$34,$A$8)*$G$8+COUNTIF(R$20:R$34,$A$9)*$G$9+COUNTIF(R$20:R$34,$A$10)*$G$10+COUNTIF(R$20:R$34,$A$11)*$G$11+COUNTIF(R$20:R$34,$A$12)*$G$12+COUNTIF(R$20:R$34,$A$13)*$G$13+COUNTIF(R$20:R$34,$A$14)*$G$14+COUNTIF(R$20:R$34,$A$15)*$G$15)</x:f>
        <x:v>120</x:v>
      </x:c>
      <x:c r="S40" s="108" t="n">
        <x:f>IF(S$18="","",COUNTIF(S$20:S$34,$A$8)*$G$8+COUNTIF(S$20:S$34,$A$9)*$G$9+COUNTIF(S$20:S$34,$A$10)*$G$10+COUNTIF(S$20:S$34,$A$11)*$G$11+COUNTIF(S$20:S$34,$A$12)*$G$12+COUNTIF(S$20:S$34,$A$13)*$G$13+COUNTIF(S$20:S$34,$A$14)*$G$14+COUNTIF(S$20:S$34,$A$15)*$G$15)</x:f>
        <x:v>128.5</x:v>
      </x:c>
      <x:c r="T40" s="108" t="n">
        <x:f>IF(T$18="","",COUNTIF(T$20:T$34,$A$8)*$G$8+COUNTIF(T$20:T$34,$A$9)*$G$9+COUNTIF(T$20:T$34,$A$10)*$G$10+COUNTIF(T$20:T$34,$A$11)*$G$11+COUNTIF(T$20:T$34,$A$12)*$G$12+COUNTIF(T$20:T$34,$A$13)*$G$13+COUNTIF(T$20:T$34,$A$14)*$G$14+COUNTIF(T$20:T$34,$A$15)*$G$15)</x:f>
        <x:v>25.5</x:v>
      </x:c>
      <x:c r="U40" s="108" t="n">
        <x:f>IF(U$18="","",COUNTIF(U$20:U$34,$A$8)*$G$8+COUNTIF(U$20:U$34,$A$9)*$G$9+COUNTIF(U$20:U$34,$A$10)*$G$10+COUNTIF(U$20:U$34,$A$11)*$G$11+COUNTIF(U$20:U$34,$A$12)*$G$12+COUNTIF(U$20:U$34,$A$13)*$G$13+COUNTIF(U$20:U$34,$A$14)*$G$14+COUNTIF(U$20:U$34,$A$15)*$G$15)</x:f>
        <x:v>25.5</x:v>
      </x:c>
      <x:c r="V40" s="108" t="n">
        <x:f>IF(V$18="","",COUNTIF(V$20:V$34,$A$8)*$G$8+COUNTIF(V$20:V$34,$A$9)*$G$9+COUNTIF(V$20:V$34,$A$10)*$G$10+COUNTIF(V$20:V$34,$A$11)*$G$11+COUNTIF(V$20:V$34,$A$12)*$G$12+COUNTIF(V$20:V$34,$A$13)*$G$13+COUNTIF(V$20:V$34,$A$14)*$G$14+COUNTIF(V$20:V$34,$A$15)*$G$15)</x:f>
        <x:v>120</x:v>
      </x:c>
      <x:c r="W40" s="108" t="n">
        <x:f>IF(W$18="","",COUNTIF(W$20:W$34,$A$8)*$G$8+COUNTIF(W$20:W$34,$A$9)*$G$9+COUNTIF(W$20:W$34,$A$10)*$G$10+COUNTIF(W$20:W$34,$A$11)*$G$11+COUNTIF(W$20:W$34,$A$12)*$G$12+COUNTIF(W$20:W$34,$A$13)*$G$13+COUNTIF(W$20:W$34,$A$14)*$G$14+COUNTIF(W$20:W$34,$A$15)*$G$15)</x:f>
        <x:v>120</x:v>
      </x:c>
      <x:c r="X40" s="108" t="n">
        <x:f>IF(X$18="","",COUNTIF(X$20:X$34,$A$8)*$G$8+COUNTIF(X$20:X$34,$A$9)*$G$9+COUNTIF(X$20:X$34,$A$10)*$G$10+COUNTIF(X$20:X$34,$A$11)*$G$11+COUNTIF(X$20:X$34,$A$12)*$G$12+COUNTIF(X$20:X$34,$A$13)*$G$13+COUNTIF(X$20:X$34,$A$14)*$G$14+COUNTIF(X$20:X$34,$A$15)*$G$15)</x:f>
        <x:v>128.25</x:v>
      </x:c>
      <x:c r="Y40" s="108" t="n">
        <x:f>IF(Y$18="","",COUNTIF(Y$20:Y$34,$A$8)*$G$8+COUNTIF(Y$20:Y$34,$A$9)*$G$9+COUNTIF(Y$20:Y$34,$A$10)*$G$10+COUNTIF(Y$20:Y$34,$A$11)*$G$11+COUNTIF(Y$20:Y$34,$A$12)*$G$12+COUNTIF(Y$20:Y$34,$A$13)*$G$13+COUNTIF(Y$20:Y$34,$A$14)*$G$14+COUNTIF(Y$20:Y$34,$A$15)*$G$15)</x:f>
        <x:v>128.5</x:v>
      </x:c>
      <x:c r="Z40" s="108" t="n">
        <x:f>IF(Z$18="","",COUNTIF(Z$20:Z$34,$A$8)*$G$8+COUNTIF(Z$20:Z$34,$A$9)*$G$9+COUNTIF(Z$20:Z$34,$A$10)*$G$10+COUNTIF(Z$20:Z$34,$A$11)*$G$11+COUNTIF(Z$20:Z$34,$A$12)*$G$12+COUNTIF(Z$20:Z$34,$A$13)*$G$13+COUNTIF(Z$20:Z$34,$A$14)*$G$14+COUNTIF(Z$20:Z$34,$A$15)*$G$15)</x:f>
        <x:v>128.5</x:v>
      </x:c>
      <x:c r="AA40" s="108" t="n">
        <x:f>IF(AA$18="","",COUNTIF(AA$20:AA$34,$A$8)*$G$8+COUNTIF(AA$20:AA$34,$A$9)*$G$9+COUNTIF(AA$20:AA$34,$A$10)*$G$10+COUNTIF(AA$20:AA$34,$A$11)*$G$11+COUNTIF(AA$20:AA$34,$A$12)*$G$12+COUNTIF(AA$20:AA$34,$A$13)*$G$13+COUNTIF(AA$20:AA$34,$A$14)*$G$14+COUNTIF(AA$20:AA$34,$A$15)*$G$15)</x:f>
        <x:v>25.5</x:v>
      </x:c>
      <x:c r="AB40" s="108" t="n">
        <x:f>IF(AB$18="","",COUNTIF(AB$20:AB$34,$A$8)*$G$8+COUNTIF(AB$20:AB$34,$A$9)*$G$9+COUNTIF(AB$20:AB$34,$A$10)*$G$10+COUNTIF(AB$20:AB$34,$A$11)*$G$11+COUNTIF(AB$20:AB$34,$A$12)*$G$12+COUNTIF(AB$20:AB$34,$A$13)*$G$13+COUNTIF(AB$20:AB$34,$A$14)*$G$14+COUNTIF(AB$20:AB$34,$A$15)*$G$15)</x:f>
        <x:v>25.5</x:v>
      </x:c>
      <x:c r="AC40" s="108" t="n">
        <x:f>IF(AC$18="","",COUNTIF(AC$20:AC$34,$A$8)*$G$8+COUNTIF(AC$20:AC$34,$A$9)*$G$9+COUNTIF(AC$20:AC$34,$A$10)*$G$10+COUNTIF(AC$20:AC$34,$A$11)*$G$11+COUNTIF(AC$20:AC$34,$A$12)*$G$12+COUNTIF(AC$20:AC$34,$A$13)*$G$13+COUNTIF(AC$20:AC$34,$A$14)*$G$14+COUNTIF(AC$20:AC$34,$A$15)*$G$15)</x:f>
        <x:v>111.5</x:v>
      </x:c>
      <x:c r="AD40" s="108" t="n">
        <x:f>IF(AD$18="","",COUNTIF(AD$20:AD$34,$A$8)*$G$8+COUNTIF(AD$20:AD$34,$A$9)*$G$9+COUNTIF(AD$20:AD$34,$A$10)*$G$10+COUNTIF(AD$20:AD$34,$A$11)*$G$11+COUNTIF(AD$20:AD$34,$A$12)*$G$12+COUNTIF(AD$20:AD$34,$A$13)*$G$13+COUNTIF(AD$20:AD$34,$A$14)*$G$14+COUNTIF(AD$20:AD$34,$A$15)*$G$15)</x:f>
        <x:v>120</x:v>
      </x:c>
      <x:c r="AE40" s="108" t="n">
        <x:f>IF(AE$18="","",COUNTIF(AE$20:AE$34,$A$8)*$G$8+COUNTIF(AE$20:AE$34,$A$9)*$G$9+COUNTIF(AE$20:AE$34,$A$10)*$G$10+COUNTIF(AE$20:AE$34,$A$11)*$G$11+COUNTIF(AE$20:AE$34,$A$12)*$G$12+COUNTIF(AE$20:AE$34,$A$13)*$G$13+COUNTIF(AE$20:AE$34,$A$14)*$G$14+COUNTIF(AE$20:AE$34,$A$15)*$G$15)</x:f>
        <x:v>120</x:v>
      </x:c>
      <x:c r="AF40" s="108" t="n">
        <x:f>IF(AF$18="","",COUNTIF(AF$20:AF$34,$A$8)*$G$8+COUNTIF(AF$20:AF$34,$A$9)*$G$9+COUNTIF(AF$20:AF$34,$A$10)*$G$10+COUNTIF(AF$20:AF$34,$A$11)*$G$11+COUNTIF(AF$20:AF$34,$A$12)*$G$12+COUNTIF(AF$20:AF$34,$A$13)*$G$13+COUNTIF(AF$20:AF$34,$A$14)*$G$14+COUNTIF(AF$20:AF$34,$A$15)*$G$15)</x:f>
        <x:v>119.75</x:v>
      </x:c>
      <x:c r="AG40" s="108" t="str">
        <x:f>IF(AG$18="","",COUNTIF(AG$20:AG$34,$A$8)*$G$8+COUNTIF(AG$20:AG$34,$A$9)*$G$9+COUNTIF(AG$20:AG$34,$A$10)*$G$10+COUNTIF(AG$20:AG$34,$A$11)*$G$11+COUNTIF(AG$20:AG$34,$A$12)*$G$12+COUNTIF(AG$20:AG$34,$A$13)*$G$13+COUNTIF(AG$20:AG$34,$A$14)*$G$14+COUNTIF(AG$20:AG$34,$A$15)*$G$15)</x:f>
      </x:c>
      <x:c r="AH40" s="89"/>
      <x:c r="AI40" s="89"/>
      <x:c r="AJ40" s="89"/>
      <x:c r="AK40" s="89"/>
      <x:c r="AL40" s="89"/>
      <x:c r="AM40" s="89"/>
    </x:row>
  </x:sheetData>
  <x:mergeCells>
    <x:mergeCell ref="A1:F1"/>
    <x:mergeCell ref="A6:H6"/>
    <x:mergeCell ref="C17:AG17"/>
    <x:mergeCell ref="AH17:AM17"/>
    <x:mergeCell ref="A18:A19"/>
    <x:mergeCell ref="B18:B19"/>
    <x:mergeCell ref="A37:B37"/>
    <x:mergeCell ref="B3:C3"/>
    <x:mergeCell ref="D3:E3"/>
    <x:mergeCell ref="F3:G3"/>
    <x:mergeCell ref="I3:J3"/>
    <x:mergeCell ref="L3:N3"/>
    <x:mergeCell ref="B4:N4"/>
  </x:mergeCells>
  <x:conditionalFormatting sqref="C20:AG34">
    <x:cfRule type="expression" dxfId="39" priority="1">
      <x:formula>C20="1A"</x:formula>
    </x:cfRule>
    <x:cfRule type="expression" dxfId="40" priority="2">
      <x:formula>C20="1B"</x:formula>
    </x:cfRule>
    <x:cfRule type="expression" dxfId="41" priority="3">
      <x:formula>C20="2A"</x:formula>
    </x:cfRule>
    <x:cfRule type="expression" dxfId="42" priority="4">
      <x:formula>C20="2B"</x:formula>
    </x:cfRule>
    <x:cfRule type="expression" dxfId="43" priority="5">
      <x:formula>C20="FR"</x:formula>
    </x:cfRule>
    <x:cfRule type="expression" dxfId="44" priority="6">
      <x:formula>C20="F"</x:formula>
    </x:cfRule>
    <x:cfRule type="expression" dxfId="45" priority="7">
      <x:formula>C20="K"</x:formula>
    </x:cfRule>
    <x:cfRule type="expression" dxfId="46" priority="8">
      <x:formula>C20="U"</x:formula>
    </x:cfRule>
  </x:conditionalFormatting>
  <x:conditionalFormatting sqref="C18:AG40">
    <x:cfRule type="expression" dxfId="47" priority="9">
      <x:formula>C$18=""</x:formula>
    </x:cfRule>
  </x:conditionalFormatting>
  <x:conditionalFormatting sqref="C18:AG19">
    <x:cfRule type="expression" dxfId="48" priority="10">
      <x:formula>AND(C$18&lt;&gt;"",WEEKDAY(C$18,2)=6)</x:formula>
    </x:cfRule>
    <x:cfRule type="expression" dxfId="49" priority="11">
      <x:formula>AND(C$18&lt;&gt;"",WEEKDAY(C$18,2)=7)</x:formula>
    </x:cfRule>
    <x:cfRule type="expression" dxfId="168" priority="14">
      <x:formula>AND(C$18&lt;&gt;"",WEEKDAY(DATE($I$3,4,COLUMN()-2),2)=6)</x:formula>
    </x:cfRule>
    <x:cfRule type="expression" dxfId="169" priority="15">
      <x:formula>AND(C$18&lt;&gt;"",WEEKDAY(DATE($I$3,4,COLUMN()-2),2)=7)</x:formula>
    </x:cfRule>
  </x:conditionalFormatting>
  <x:conditionalFormatting sqref="C38:AG40">
    <x:cfRule type="expression" dxfId="50" priority="12">
      <x:formula>AND(C$18&lt;&gt;"",WEEKDAY(C$18,2)=6)</x:formula>
    </x:cfRule>
    <x:cfRule type="expression" dxfId="51" priority="13">
      <x:formula>AND(C$18&lt;&gt;"",WEEKDAY(C$18,2)=7)</x:formula>
    </x:cfRule>
    <x:cfRule type="expression" dxfId="170" priority="16">
      <x:formula>AND(C$18&lt;&gt;"",WEEKDAY(DATE($I$3,4,COLUMN()-2),2)=6)</x:formula>
    </x:cfRule>
    <x:cfRule type="expression" dxfId="171" priority="17">
      <x:formula>AND(C$18&lt;&gt;"",WEEKDAY(DATE($I$3,4,COLUMN()-2),2)=7)</x:formula>
    </x:cfRule>
  </x:conditionalFormatting>
  <x:dataValidations count="2">
    <x:dataValidation type="list" sqref="C20:AG34">
      <x:formula1>'April'!$A$8:$A$15</x:formula1>
    </x:dataValidation>
    <x:dataValidation type="list" sqref="I3">
      <x:formula1>"2025,2026,2027,2028,2029,2030"</x:formula1>
    </x:dataValidation>
  </x:dataValidation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20" hidden="0" customWidth="1"/>
    <x:col min="3" max="3" width="6.199999809265137" hidden="0" customWidth="1"/>
    <x:col min="4" max="4" width="6.199999809265137" hidden="0" customWidth="1"/>
    <x:col min="5" max="5" width="6.199999809265137" hidden="0" customWidth="1"/>
    <x:col min="6" max="6" width="6.199999809265137" hidden="0" customWidth="1"/>
    <x:col min="7" max="7" width="6.199999809265137" hidden="0" customWidth="1"/>
    <x:col min="8" max="8" width="6.199999809265137" hidden="0" customWidth="1"/>
    <x:col min="9" max="9" width="6.199999809265137" hidden="0" customWidth="1"/>
    <x:col min="10" max="10" width="6.199999809265137" hidden="0" customWidth="1"/>
    <x:col min="11" max="11" width="6.199999809265137" hidden="0" customWidth="1"/>
    <x:col min="12" max="12" width="6.199999809265137" hidden="0" customWidth="1"/>
    <x:col min="13" max="13" width="6.199999809265137" hidden="0" customWidth="1"/>
    <x:col min="14" max="14" width="6.199999809265137" hidden="0" customWidth="1"/>
    <x:col min="15" max="15" width="6.199999809265137" hidden="0" customWidth="1"/>
    <x:col min="16" max="16" width="6.199999809265137" hidden="0" customWidth="1"/>
    <x:col min="17" max="17" width="6.199999809265137" hidden="0" customWidth="1"/>
    <x:col min="18" max="18" width="6.199999809265137" hidden="0" customWidth="1"/>
    <x:col min="19" max="19" width="6.199999809265137" hidden="0" customWidth="1"/>
    <x:col min="20" max="20" width="6.199999809265137" hidden="0" customWidth="1"/>
    <x:col min="21" max="21" width="6.199999809265137" hidden="0" customWidth="1"/>
    <x:col min="22" max="22" width="6.199999809265137" hidden="0" customWidth="1"/>
    <x:col min="23" max="23" width="6.199999809265137" hidden="0" customWidth="1"/>
    <x:col min="24" max="24" width="6.199999809265137" hidden="0" customWidth="1"/>
    <x:col min="25" max="25" width="6.199999809265137" hidden="0" customWidth="1"/>
    <x:col min="26" max="26" width="6.199999809265137" hidden="0" customWidth="1"/>
    <x:col min="27" max="27" width="6.199999809265137" hidden="0" customWidth="1"/>
    <x:col min="28" max="28" width="6.199999809265137" hidden="0" customWidth="1"/>
    <x:col min="29" max="29" width="6.199999809265137" hidden="0" customWidth="1"/>
    <x:col min="30" max="30" width="6.199999809265137" hidden="0" customWidth="1"/>
    <x:col min="31" max="31" width="6.199999809265137" hidden="0" customWidth="1"/>
    <x:col min="32" max="32" width="6.199999809265137" hidden="0" customWidth="1"/>
    <x:col min="33" max="33" width="6.199999809265137" hidden="0" customWidth="1"/>
    <x:col min="34" max="34" width="12" hidden="0" customWidth="1"/>
    <x:col min="35" max="35" width="12" hidden="0" customWidth="1"/>
    <x:col min="36" max="36" width="12" hidden="0" customWidth="1"/>
    <x:col min="37" max="37" width="12" hidden="0" customWidth="1"/>
    <x:col min="38" max="38" width="12" hidden="0" customWidth="1"/>
    <x:col min="39" max="39" width="12" hidden="0" customWidth="1"/>
  </x:cols>
  <x:sheetData>
    <x:row r="1" ht="32" customHeight="1">
      <x:c r="A1" s="88" t="str">
        <x:v>Arbeitsplan / Dienstplan</x:v>
      </x:c>
      <x:c r="B1" s="88"/>
      <x:c r="C1" s="88"/>
      <x:c r="D1" s="88"/>
      <x:c r="E1" s="88"/>
      <x:c r="F1" s="88"/>
      <x:c r="G1" s="89"/>
      <x:c r="H1" s="89"/>
      <x:c r="I1" s="89"/>
      <x:c r="J1" s="89"/>
      <x:c r="K1" s="89"/>
      <x:c r="L1" s="89"/>
      <x:c r="M1" s="89"/>
      <x:c r="N1" s="89"/>
      <x:c r="O1" s="89"/>
      <x:c r="P1" s="89"/>
      <x:c r="Q1" s="89"/>
      <x:c r="R1" s="89"/>
      <x:c r="S1" s="89"/>
      <x:c r="T1" s="89"/>
      <x:c r="U1" s="89"/>
      <x:c r="V1" s="89"/>
      <x:c r="W1" s="89"/>
      <x:c r="X1" s="89"/>
      <x:c r="Y1" s="89"/>
      <x:c r="Z1" s="89"/>
      <x:c r="AA1" s="89"/>
      <x:c r="AB1" s="89"/>
      <x:c r="AC1" s="89"/>
      <x:c r="AD1" s="89"/>
      <x:c r="AE1" s="89"/>
      <x:c r="AF1" s="89"/>
      <x:c r="AG1" s="89"/>
      <x:c r="AH1" s="89"/>
      <x:c r="AI1" s="89"/>
      <x:c r="AJ1" s="89"/>
      <x:c r="AK1" s="89"/>
      <x:c r="AL1" s="89"/>
      <x:c r="AM1" s="89"/>
    </x:row>
    <x:row r="2">
      <x:c r="A2" s="89"/>
      <x:c r="B2" s="89"/>
      <x:c r="C2" s="89"/>
      <x:c r="D2" s="89"/>
      <x:c r="E2" s="89"/>
      <x:c r="F2" s="89"/>
      <x:c r="G2" s="89"/>
      <x:c r="H2" s="89"/>
      <x:c r="I2" s="89"/>
      <x:c r="J2" s="89"/>
      <x:c r="K2" s="89"/>
      <x:c r="L2" s="89"/>
      <x:c r="M2" s="89"/>
      <x:c r="N2" s="89"/>
      <x:c r="O2" s="89"/>
      <x:c r="P2" s="89"/>
      <x:c r="Q2" s="89"/>
      <x:c r="R2" s="89"/>
      <x:c r="S2" s="89"/>
      <x:c r="T2" s="89"/>
      <x:c r="U2" s="89"/>
      <x:c r="V2" s="89"/>
      <x:c r="W2" s="89"/>
      <x:c r="X2" s="89"/>
      <x:c r="Y2" s="89"/>
      <x:c r="Z2" s="89"/>
      <x:c r="AA2" s="89"/>
      <x:c r="AB2" s="89"/>
      <x:c r="AC2" s="89"/>
      <x:c r="AD2" s="89"/>
      <x:c r="AE2" s="89"/>
      <x:c r="AF2" s="89"/>
      <x:c r="AG2" s="89"/>
      <x:c r="AH2" s="89"/>
      <x:c r="AI2" s="89"/>
      <x:c r="AJ2" s="89"/>
      <x:c r="AK2" s="89"/>
      <x:c r="AL2" s="89"/>
      <x:c r="AM2" s="89"/>
    </x:row>
    <x:row r="3">
      <x:c r="A3" s="90" t="str">
        <x:v>Abteilung:</x:v>
      </x:c>
      <x:c r="B3" s="91" t="str">
        <x:v>Beispiel-Abteilung</x:v>
      </x:c>
      <x:c r="C3" s="91" t="str"/>
      <x:c r="D3" s="90" t="str">
        <x:v>Dienstplaner:</x:v>
      </x:c>
      <x:c r="E3" s="91" t="str"/>
      <x:c r="F3" s="91" t="str">
        <x:v>Max Müller</x:v>
      </x:c>
      <x:c r="G3" s="164" t="str"/>
      <x:c r="H3" s="90" t="str">
        <x:v>Jahr:</x:v>
      </x:c>
      <x:c r="I3" s="91" t="n">
        <x:v>2026</x:v>
      </x:c>
      <x:c r="J3" s="164" t="str"/>
      <x:c r="K3" s="90" t="str">
        <x:v>Monat:</x:v>
      </x:c>
      <x:c r="L3" s="91" t="str">
        <x:v>Mai</x:v>
      </x:c>
      <x:c r="M3" s="91" t="str"/>
      <x:c r="N3" s="91" t="str"/>
      <x:c r="O3" s="89"/>
      <x:c r="P3" s="89"/>
      <x:c r="Q3" s="89"/>
      <x:c r="R3" s="89"/>
      <x:c r="S3" s="89"/>
      <x:c r="T3" s="89"/>
      <x:c r="U3" s="89"/>
      <x:c r="V3" s="89"/>
      <x:c r="W3" s="89"/>
      <x:c r="X3" s="89"/>
      <x:c r="Y3" s="89"/>
      <x:c r="Z3" s="89"/>
      <x:c r="AA3" s="89"/>
      <x:c r="AB3" s="89"/>
      <x:c r="AC3" s="89"/>
      <x:c r="AD3" s="89"/>
      <x:c r="AE3" s="89"/>
      <x:c r="AF3" s="89"/>
      <x:c r="AG3" s="89"/>
      <x:c r="AH3" s="89"/>
      <x:c r="AI3" s="89"/>
      <x:c r="AJ3" s="89"/>
      <x:c r="AK3" s="89"/>
      <x:c r="AL3" s="89"/>
      <x:c r="AM3" s="89"/>
    </x:row>
    <x:row r="4">
      <x:c r="A4" s="90" t="str">
        <x:v>Hinweis:</x:v>
      </x:c>
      <x:c r="B4" s="92" t="str">
        <x:v>Schichtcodes und Zeiten sind frei anpassbar. Die Arbeitsmappe ist nicht geschützt.</x:v>
      </x:c>
      <x:c r="C4" s="92" t="str"/>
      <x:c r="D4" s="92" t="str"/>
      <x:c r="E4" s="92" t="str"/>
      <x:c r="F4" s="92" t="str"/>
      <x:c r="G4" s="92" t="str"/>
      <x:c r="H4" s="92" t="str"/>
      <x:c r="I4" s="92" t="str"/>
      <x:c r="J4" s="92" t="str"/>
      <x:c r="K4" s="92" t="str"/>
      <x:c r="L4" s="92" t="str"/>
      <x:c r="M4" s="92" t="str"/>
      <x:c r="N4" s="92" t="str"/>
      <x:c r="O4" s="89"/>
      <x:c r="P4" s="89"/>
      <x:c r="Q4" s="89"/>
      <x:c r="R4" s="89"/>
      <x:c r="S4" s="89"/>
      <x:c r="T4" s="89"/>
      <x:c r="U4" s="89"/>
      <x:c r="V4" s="89"/>
      <x:c r="W4" s="89"/>
      <x:c r="X4" s="89"/>
      <x:c r="Y4" s="89"/>
      <x:c r="Z4" s="89"/>
      <x:c r="AA4" s="89"/>
      <x:c r="AB4" s="89"/>
      <x:c r="AC4" s="89"/>
      <x:c r="AD4" s="89"/>
      <x:c r="AE4" s="89"/>
      <x:c r="AF4" s="89"/>
      <x:c r="AG4" s="89"/>
      <x:c r="AH4" s="89"/>
      <x:c r="AI4" s="89"/>
      <x:c r="AJ4" s="89"/>
      <x:c r="AK4" s="89"/>
      <x:c r="AL4" s="89"/>
      <x:c r="AM4" s="89"/>
    </x:row>
    <x:row r="5">
      <x:c r="A5" s="89"/>
      <x:c r="B5" s="89"/>
      <x:c r="C5" s="89"/>
      <x:c r="D5" s="89"/>
      <x:c r="E5" s="89"/>
      <x:c r="F5" s="89"/>
      <x:c r="G5" s="89"/>
      <x:c r="H5" s="89"/>
      <x:c r="I5" s="89"/>
      <x:c r="J5" s="89"/>
      <x:c r="K5" s="89"/>
      <x:c r="L5" s="89"/>
      <x:c r="M5" s="89"/>
      <x:c r="N5" s="89"/>
      <x:c r="O5" s="89"/>
      <x:c r="P5" s="89"/>
      <x:c r="Q5" s="89"/>
      <x:c r="R5" s="89"/>
      <x:c r="S5" s="89"/>
      <x:c r="T5" s="89"/>
      <x:c r="U5" s="89"/>
      <x:c r="V5" s="89"/>
      <x:c r="W5" s="89"/>
      <x:c r="X5" s="89"/>
      <x:c r="Y5" s="89"/>
      <x:c r="Z5" s="89"/>
      <x:c r="AA5" s="89"/>
      <x:c r="AB5" s="89"/>
      <x:c r="AC5" s="89"/>
      <x:c r="AD5" s="89"/>
      <x:c r="AE5" s="89"/>
      <x:c r="AF5" s="89"/>
      <x:c r="AG5" s="89"/>
      <x:c r="AH5" s="89"/>
      <x:c r="AI5" s="89"/>
      <x:c r="AJ5" s="89"/>
      <x:c r="AK5" s="89"/>
      <x:c r="AL5" s="89"/>
      <x:c r="AM5" s="89"/>
    </x:row>
    <x:row r="6" ht="24" customHeight="1">
      <x:c r="A6" s="93" t="str">
        <x:v>Schichtcodes und Legende</x:v>
      </x:c>
      <x:c r="B6" s="93"/>
      <x:c r="C6" s="93"/>
      <x:c r="D6" s="93"/>
      <x:c r="E6" s="93"/>
      <x:c r="F6" s="93"/>
      <x:c r="G6" s="93"/>
      <x:c r="H6" s="93"/>
      <x:c r="I6" s="89"/>
      <x:c r="J6" s="89"/>
      <x:c r="K6" s="89"/>
      <x:c r="L6" s="89"/>
      <x:c r="M6" s="89"/>
      <x:c r="N6" s="89"/>
      <x:c r="O6" s="89"/>
      <x:c r="P6" s="89"/>
      <x:c r="Q6" s="89"/>
      <x:c r="R6" s="89"/>
      <x:c r="S6" s="89"/>
      <x:c r="T6" s="89"/>
      <x:c r="U6" s="89"/>
      <x:c r="V6" s="89"/>
      <x:c r="W6" s="89"/>
      <x:c r="X6" s="89"/>
      <x:c r="Y6" s="89"/>
      <x:c r="Z6" s="89"/>
      <x:c r="AA6" s="89"/>
      <x:c r="AB6" s="89"/>
      <x:c r="AC6" s="89"/>
      <x:c r="AD6" s="89"/>
      <x:c r="AE6" s="89"/>
      <x:c r="AF6" s="89"/>
      <x:c r="AG6" s="89"/>
      <x:c r="AH6" s="89"/>
      <x:c r="AI6" s="89"/>
      <x:c r="AJ6" s="89"/>
      <x:c r="AK6" s="89"/>
      <x:c r="AL6" s="89"/>
      <x:c r="AM6" s="89"/>
    </x:row>
    <x:row r="7" ht="24" customHeight="1">
      <x:c r="A7" s="94" t="str">
        <x:v>Code</x:v>
      </x:c>
      <x:c r="B7" s="94" t="str">
        <x:v>Bezeichnung</x:v>
      </x:c>
      <x:c r="C7" s="94" t="str">
        <x:v>Start 1</x:v>
      </x:c>
      <x:c r="D7" s="94" t="str">
        <x:v>Ende 1</x:v>
      </x:c>
      <x:c r="E7" s="94" t="str">
        <x:v>Start 2</x:v>
      </x:c>
      <x:c r="F7" s="94" t="str">
        <x:v>Ende 2</x:v>
      </x:c>
      <x:c r="G7" s="94" t="str">
        <x:v>Arbeitszeit</x:v>
      </x:c>
      <x:c r="H7" s="94" t="str">
        <x:v>Farbe</x:v>
      </x:c>
      <x:c r="I7" s="89"/>
      <x:c r="J7" s="89"/>
      <x:c r="K7" s="89"/>
      <x:c r="L7" s="89"/>
      <x:c r="M7" s="89"/>
      <x:c r="N7" s="89"/>
      <x:c r="O7" s="89"/>
      <x:c r="P7" s="89"/>
      <x:c r="Q7" s="89"/>
      <x:c r="R7" s="89"/>
      <x:c r="S7" s="89"/>
      <x:c r="T7" s="89"/>
      <x:c r="U7" s="89"/>
      <x:c r="V7" s="89"/>
      <x:c r="W7" s="89"/>
      <x:c r="X7" s="89"/>
      <x:c r="Y7" s="89"/>
      <x:c r="Z7" s="89"/>
      <x:c r="AA7" s="89"/>
      <x:c r="AB7" s="89"/>
      <x:c r="AC7" s="89"/>
      <x:c r="AD7" s="89"/>
      <x:c r="AE7" s="89"/>
      <x:c r="AF7" s="89"/>
      <x:c r="AG7" s="89"/>
      <x:c r="AH7" s="89"/>
      <x:c r="AI7" s="89"/>
      <x:c r="AJ7" s="89"/>
      <x:c r="AK7" s="89"/>
      <x:c r="AL7" s="89"/>
      <x:c r="AM7" s="89"/>
    </x:row>
    <x:row r="8">
      <x:c r="A8" s="91" t="str">
        <x:v>1A</x:v>
      </x:c>
      <x:c r="B8" s="91" t="str">
        <x:v>Frühdienst</x:v>
      </x:c>
      <x:c r="C8" s="91" t="str">
        <x:v>08:00</x:v>
      </x:c>
      <x:c r="D8" s="91" t="str">
        <x:v>16:30</x:v>
      </x:c>
      <x:c r="E8" s="91" t="str"/>
      <x:c r="F8" s="91" t="str"/>
      <x:c r="G8" s="168" t="n">
        <x:v>8.5</x:v>
      </x:c>
      <x:c r="H8" s="96" t="str">
        <x:v>1A</x:v>
      </x:c>
      <x:c r="I8" s="89"/>
      <x:c r="J8" s="89"/>
      <x:c r="K8" s="89"/>
      <x:c r="L8" s="89"/>
      <x:c r="M8" s="89"/>
      <x:c r="N8" s="89"/>
      <x:c r="O8" s="89"/>
      <x:c r="P8" s="89"/>
      <x:c r="Q8" s="89"/>
      <x:c r="R8" s="89"/>
      <x:c r="S8" s="89"/>
      <x:c r="T8" s="89"/>
      <x:c r="U8" s="89"/>
      <x:c r="V8" s="89"/>
      <x:c r="W8" s="89"/>
      <x:c r="X8" s="89"/>
      <x:c r="Y8" s="89"/>
      <x:c r="Z8" s="89"/>
      <x:c r="AA8" s="89"/>
      <x:c r="AB8" s="89"/>
      <x:c r="AC8" s="89"/>
      <x:c r="AD8" s="89"/>
      <x:c r="AE8" s="89"/>
      <x:c r="AF8" s="89"/>
      <x:c r="AG8" s="89"/>
      <x:c r="AH8" s="89"/>
      <x:c r="AI8" s="89"/>
      <x:c r="AJ8" s="89"/>
      <x:c r="AK8" s="89"/>
      <x:c r="AL8" s="89"/>
      <x:c r="AM8" s="89"/>
    </x:row>
    <x:row r="9">
      <x:c r="A9" s="91" t="str">
        <x:v>1B</x:v>
      </x:c>
      <x:c r="B9" s="91" t="str">
        <x:v>Spätdienst</x:v>
      </x:c>
      <x:c r="C9" s="91" t="str">
        <x:v>10:45</x:v>
      </x:c>
      <x:c r="D9" s="91" t="str">
        <x:v>19:15</x:v>
      </x:c>
      <x:c r="E9" s="91" t="str"/>
      <x:c r="F9" s="91" t="str"/>
      <x:c r="G9" s="168" t="n">
        <x:v>8.5</x:v>
      </x:c>
      <x:c r="H9" s="97" t="str">
        <x:v>1B</x:v>
      </x:c>
      <x:c r="I9" s="89"/>
      <x:c r="J9" s="89"/>
      <x:c r="K9" s="89"/>
      <x:c r="L9" s="89"/>
      <x:c r="M9" s="89"/>
      <x:c r="N9" s="89"/>
      <x:c r="O9" s="89"/>
      <x:c r="P9" s="89"/>
      <x:c r="Q9" s="89"/>
      <x:c r="R9" s="89"/>
      <x:c r="S9" s="89"/>
      <x:c r="T9" s="89"/>
      <x:c r="U9" s="89"/>
      <x:c r="V9" s="89"/>
      <x:c r="W9" s="89"/>
      <x:c r="X9" s="89"/>
      <x:c r="Y9" s="89"/>
      <x:c r="Z9" s="89"/>
      <x:c r="AA9" s="89"/>
      <x:c r="AB9" s="89"/>
      <x:c r="AC9" s="89"/>
      <x:c r="AD9" s="89"/>
      <x:c r="AE9" s="89"/>
      <x:c r="AF9" s="89"/>
      <x:c r="AG9" s="89"/>
      <x:c r="AH9" s="89"/>
      <x:c r="AI9" s="89"/>
      <x:c r="AJ9" s="89"/>
      <x:c r="AK9" s="89"/>
      <x:c r="AL9" s="89"/>
      <x:c r="AM9" s="89"/>
    </x:row>
    <x:row r="10">
      <x:c r="A10" s="91" t="str">
        <x:v>2A</x:v>
      </x:c>
      <x:c r="B10" s="91" t="str">
        <x:v>Geteilter Dienst</x:v>
      </x:c>
      <x:c r="C10" s="91" t="str">
        <x:v>08:00</x:v>
      </x:c>
      <x:c r="D10" s="91" t="str">
        <x:v>12:00</x:v>
      </x:c>
      <x:c r="E10" s="91" t="str">
        <x:v>13:15</x:v>
      </x:c>
      <x:c r="F10" s="91" t="str">
        <x:v>18:00</x:v>
      </x:c>
      <x:c r="G10" s="168" t="n">
        <x:v>8.75</x:v>
      </x:c>
      <x:c r="H10" s="98" t="str">
        <x:v>2A</x:v>
      </x:c>
      <x:c r="I10" s="89"/>
      <x:c r="J10" s="89"/>
      <x:c r="K10" s="89"/>
      <x:c r="L10" s="89"/>
      <x:c r="M10" s="89"/>
      <x:c r="N10" s="89"/>
      <x:c r="O10" s="89"/>
      <x:c r="P10" s="89"/>
      <x:c r="Q10" s="89"/>
      <x:c r="R10" s="89"/>
      <x:c r="S10" s="89"/>
      <x:c r="T10" s="89"/>
      <x:c r="U10" s="89"/>
      <x:c r="V10" s="89"/>
      <x:c r="W10" s="89"/>
      <x:c r="X10" s="89"/>
      <x:c r="Y10" s="89"/>
      <x:c r="Z10" s="89"/>
      <x:c r="AA10" s="89"/>
      <x:c r="AB10" s="89"/>
      <x:c r="AC10" s="89"/>
      <x:c r="AD10" s="89"/>
      <x:c r="AE10" s="89"/>
      <x:c r="AF10" s="89"/>
      <x:c r="AG10" s="89"/>
      <x:c r="AH10" s="89"/>
      <x:c r="AI10" s="89"/>
      <x:c r="AJ10" s="89"/>
      <x:c r="AK10" s="89"/>
      <x:c r="AL10" s="89"/>
      <x:c r="AM10" s="89"/>
    </x:row>
    <x:row r="11">
      <x:c r="A11" s="91" t="str">
        <x:v>2B</x:v>
      </x:c>
      <x:c r="B11" s="91" t="str">
        <x:v>Abenddienst</x:v>
      </x:c>
      <x:c r="C11" s="91" t="str">
        <x:v>13:00</x:v>
      </x:c>
      <x:c r="D11" s="91" t="str">
        <x:v>21:30</x:v>
      </x:c>
      <x:c r="E11" s="91" t="str"/>
      <x:c r="F11" s="91" t="str"/>
      <x:c r="G11" s="168" t="n">
        <x:v>8.5</x:v>
      </x:c>
      <x:c r="H11" s="99" t="str">
        <x:v>2B</x:v>
      </x:c>
      <x:c r="I11" s="89"/>
      <x:c r="J11" s="89"/>
      <x:c r="K11" s="89"/>
      <x:c r="L11" s="89"/>
      <x:c r="M11" s="89"/>
      <x:c r="N11" s="89"/>
      <x:c r="O11" s="89"/>
      <x:c r="P11" s="89"/>
      <x:c r="Q11" s="89"/>
      <x:c r="R11" s="89"/>
      <x:c r="S11" s="89"/>
      <x:c r="T11" s="89"/>
      <x:c r="U11" s="89"/>
      <x:c r="V11" s="89"/>
      <x:c r="W11" s="89"/>
      <x:c r="X11" s="89"/>
      <x:c r="Y11" s="89"/>
      <x:c r="Z11" s="89"/>
      <x:c r="AA11" s="89"/>
      <x:c r="AB11" s="89"/>
      <x:c r="AC11" s="89"/>
      <x:c r="AD11" s="89"/>
      <x:c r="AE11" s="89"/>
      <x:c r="AF11" s="89"/>
      <x:c r="AG11" s="89"/>
      <x:c r="AH11" s="89"/>
      <x:c r="AI11" s="89"/>
      <x:c r="AJ11" s="89"/>
      <x:c r="AK11" s="89"/>
      <x:c r="AL11" s="89"/>
      <x:c r="AM11" s="89"/>
    </x:row>
    <x:row r="12">
      <x:c r="A12" s="91" t="str">
        <x:v>FR</x:v>
      </x:c>
      <x:c r="B12" s="91" t="str">
        <x:v>Frei</x:v>
      </x:c>
      <x:c r="C12" s="91" t="str"/>
      <x:c r="D12" s="91" t="str"/>
      <x:c r="E12" s="91" t="str"/>
      <x:c r="F12" s="91" t="str"/>
      <x:c r="G12" s="168" t="n">
        <x:v>0</x:v>
      </x:c>
      <x:c r="H12" s="100" t="str">
        <x:v>FR</x:v>
      </x:c>
      <x:c r="I12" s="89"/>
      <x:c r="J12" s="89"/>
      <x:c r="K12" s="89"/>
      <x:c r="L12" s="89"/>
      <x:c r="M12" s="89"/>
      <x:c r="N12" s="89"/>
      <x:c r="O12" s="89"/>
      <x:c r="P12" s="89"/>
      <x:c r="Q12" s="89"/>
      <x:c r="R12" s="89"/>
      <x:c r="S12" s="89"/>
      <x:c r="T12" s="89"/>
      <x:c r="U12" s="89"/>
      <x:c r="V12" s="89"/>
      <x:c r="W12" s="89"/>
      <x:c r="X12" s="89"/>
      <x:c r="Y12" s="89"/>
      <x:c r="Z12" s="89"/>
      <x:c r="AA12" s="89"/>
      <x:c r="AB12" s="89"/>
      <x:c r="AC12" s="89"/>
      <x:c r="AD12" s="89"/>
      <x:c r="AE12" s="89"/>
      <x:c r="AF12" s="89"/>
      <x:c r="AG12" s="89"/>
      <x:c r="AH12" s="89"/>
      <x:c r="AI12" s="89"/>
      <x:c r="AJ12" s="89"/>
      <x:c r="AK12" s="89"/>
      <x:c r="AL12" s="89"/>
      <x:c r="AM12" s="89"/>
    </x:row>
    <x:row r="13">
      <x:c r="A13" s="91" t="str">
        <x:v>F</x:v>
      </x:c>
      <x:c r="B13" s="91" t="str">
        <x:v>Ferien / Urlaub</x:v>
      </x:c>
      <x:c r="C13" s="91" t="str"/>
      <x:c r="D13" s="91" t="str"/>
      <x:c r="E13" s="91" t="str"/>
      <x:c r="F13" s="91" t="str"/>
      <x:c r="G13" s="168" t="n">
        <x:v>0</x:v>
      </x:c>
      <x:c r="H13" s="101" t="str">
        <x:v>F</x:v>
      </x:c>
      <x:c r="I13" s="89"/>
      <x:c r="J13" s="89"/>
      <x:c r="K13" s="89"/>
      <x:c r="L13" s="89"/>
      <x:c r="M13" s="89"/>
      <x:c r="N13" s="89"/>
      <x:c r="O13" s="89"/>
      <x:c r="P13" s="89"/>
      <x:c r="Q13" s="89"/>
      <x:c r="R13" s="89"/>
      <x:c r="S13" s="89"/>
      <x:c r="T13" s="89"/>
      <x:c r="U13" s="89"/>
      <x:c r="V13" s="89"/>
      <x:c r="W13" s="89"/>
      <x:c r="X13" s="89"/>
      <x:c r="Y13" s="89"/>
      <x:c r="Z13" s="89"/>
      <x:c r="AA13" s="89"/>
      <x:c r="AB13" s="89"/>
      <x:c r="AC13" s="89"/>
      <x:c r="AD13" s="89"/>
      <x:c r="AE13" s="89"/>
      <x:c r="AF13" s="89"/>
      <x:c r="AG13" s="89"/>
      <x:c r="AH13" s="89"/>
      <x:c r="AI13" s="89"/>
      <x:c r="AJ13" s="89"/>
      <x:c r="AK13" s="89"/>
      <x:c r="AL13" s="89"/>
      <x:c r="AM13" s="89"/>
    </x:row>
    <x:row r="14">
      <x:c r="A14" s="91" t="str">
        <x:v>K</x:v>
      </x:c>
      <x:c r="B14" s="91" t="str">
        <x:v>Krank</x:v>
      </x:c>
      <x:c r="C14" s="91" t="str"/>
      <x:c r="D14" s="91" t="str"/>
      <x:c r="E14" s="91" t="str"/>
      <x:c r="F14" s="91" t="str"/>
      <x:c r="G14" s="168" t="n">
        <x:v>0</x:v>
      </x:c>
      <x:c r="H14" s="102" t="str">
        <x:v>K</x:v>
      </x:c>
      <x:c r="I14" s="89"/>
      <x:c r="J14" s="89"/>
      <x:c r="K14" s="89"/>
      <x:c r="L14" s="89"/>
      <x:c r="M14" s="89"/>
      <x:c r="N14" s="89"/>
      <x:c r="O14" s="89"/>
      <x:c r="P14" s="89"/>
      <x:c r="Q14" s="89"/>
      <x:c r="R14" s="89"/>
      <x:c r="S14" s="89"/>
      <x:c r="T14" s="89"/>
      <x:c r="U14" s="89"/>
      <x:c r="V14" s="89"/>
      <x:c r="W14" s="89"/>
      <x:c r="X14" s="89"/>
      <x:c r="Y14" s="89"/>
      <x:c r="Z14" s="89"/>
      <x:c r="AA14" s="89"/>
      <x:c r="AB14" s="89"/>
      <x:c r="AC14" s="89"/>
      <x:c r="AD14" s="89"/>
      <x:c r="AE14" s="89"/>
      <x:c r="AF14" s="89"/>
      <x:c r="AG14" s="89"/>
      <x:c r="AH14" s="89"/>
      <x:c r="AI14" s="89"/>
      <x:c r="AJ14" s="89"/>
      <x:c r="AK14" s="89"/>
      <x:c r="AL14" s="89"/>
      <x:c r="AM14" s="89"/>
    </x:row>
    <x:row r="15">
      <x:c r="A15" s="91" t="str">
        <x:v>U</x:v>
      </x:c>
      <x:c r="B15" s="91" t="str">
        <x:v>Unfall</x:v>
      </x:c>
      <x:c r="C15" s="91" t="str"/>
      <x:c r="D15" s="91" t="str"/>
      <x:c r="E15" s="91" t="str"/>
      <x:c r="F15" s="91" t="str"/>
      <x:c r="G15" s="168" t="n">
        <x:v>0</x:v>
      </x:c>
      <x:c r="H15" s="103" t="str">
        <x:v>U</x:v>
      </x:c>
      <x:c r="I15" s="89"/>
      <x:c r="J15" s="89"/>
      <x:c r="K15" s="89"/>
      <x:c r="L15" s="89"/>
      <x:c r="M15" s="89"/>
      <x:c r="N15" s="89"/>
      <x:c r="O15" s="89"/>
      <x:c r="P15" s="89"/>
      <x:c r="Q15" s="89"/>
      <x:c r="R15" s="89"/>
      <x:c r="S15" s="89"/>
      <x:c r="T15" s="89"/>
      <x:c r="U15" s="89"/>
      <x:c r="V15" s="89"/>
      <x:c r="W15" s="89"/>
      <x:c r="X15" s="89"/>
      <x:c r="Y15" s="89"/>
      <x:c r="Z15" s="89"/>
      <x:c r="AA15" s="89"/>
      <x:c r="AB15" s="89"/>
      <x:c r="AC15" s="89"/>
      <x:c r="AD15" s="89"/>
      <x:c r="AE15" s="89"/>
      <x:c r="AF15" s="89"/>
      <x:c r="AG15" s="89"/>
      <x:c r="AH15" s="89"/>
      <x:c r="AI15" s="89"/>
      <x:c r="AJ15" s="89"/>
      <x:c r="AK15" s="89"/>
      <x:c r="AL15" s="89"/>
      <x:c r="AM15" s="89"/>
    </x:row>
    <x:row r="16">
      <x:c r="A16" s="89"/>
      <x:c r="B16" s="89"/>
      <x:c r="C16" s="89"/>
      <x:c r="D16" s="89"/>
      <x:c r="E16" s="89"/>
      <x:c r="F16" s="89"/>
      <x:c r="G16" s="89"/>
      <x:c r="H16" s="89"/>
      <x:c r="I16" s="89"/>
      <x:c r="J16" s="89"/>
      <x:c r="K16" s="89"/>
      <x:c r="L16" s="89"/>
      <x:c r="M16" s="89"/>
      <x:c r="N16" s="89"/>
      <x:c r="O16" s="89"/>
      <x:c r="P16" s="89"/>
      <x:c r="Q16" s="89"/>
      <x:c r="R16" s="89"/>
      <x:c r="S16" s="89"/>
      <x:c r="T16" s="89"/>
      <x:c r="U16" s="89"/>
      <x:c r="V16" s="89"/>
      <x:c r="W16" s="89"/>
      <x:c r="X16" s="89"/>
      <x:c r="Y16" s="89"/>
      <x:c r="Z16" s="89"/>
      <x:c r="AA16" s="89"/>
      <x:c r="AB16" s="89"/>
      <x:c r="AC16" s="89"/>
      <x:c r="AD16" s="89"/>
      <x:c r="AE16" s="89"/>
      <x:c r="AF16" s="89"/>
      <x:c r="AG16" s="89"/>
      <x:c r="AH16" s="89"/>
      <x:c r="AI16" s="89"/>
      <x:c r="AJ16" s="89"/>
      <x:c r="AK16" s="89"/>
      <x:c r="AL16" s="89"/>
      <x:c r="AM16" s="89"/>
    </x:row>
    <x:row r="17" ht="24" customHeight="1">
      <x:c r="A17" s="89"/>
      <x:c r="B17" s="89"/>
      <x:c r="C17" s="93" t="str">
        <x:v>Mai</x:v>
      </x:c>
      <x:c r="D17" s="93"/>
      <x:c r="E17" s="93"/>
      <x:c r="F17" s="93"/>
      <x:c r="G17" s="93"/>
      <x:c r="H17" s="93"/>
      <x:c r="I17" s="93"/>
      <x:c r="J17" s="93"/>
      <x:c r="K17" s="93"/>
      <x:c r="L17" s="93"/>
      <x:c r="M17" s="93"/>
      <x:c r="N17" s="93"/>
      <x:c r="O17" s="93"/>
      <x:c r="P17" s="93"/>
      <x:c r="Q17" s="93"/>
      <x:c r="R17" s="93"/>
      <x:c r="S17" s="93"/>
      <x:c r="T17" s="93"/>
      <x:c r="U17" s="93"/>
      <x:c r="V17" s="93"/>
      <x:c r="W17" s="93"/>
      <x:c r="X17" s="93"/>
      <x:c r="Y17" s="93"/>
      <x:c r="Z17" s="93"/>
      <x:c r="AA17" s="93"/>
      <x:c r="AB17" s="93"/>
      <x:c r="AC17" s="93"/>
      <x:c r="AD17" s="93"/>
      <x:c r="AE17" s="93"/>
      <x:c r="AF17" s="93"/>
      <x:c r="AG17" s="93"/>
      <x:c r="AH17" s="93" t="str">
        <x:v>Monatliche Kontrolle</x:v>
      </x:c>
      <x:c r="AI17" s="93"/>
      <x:c r="AJ17" s="93"/>
      <x:c r="AK17" s="93"/>
      <x:c r="AL17" s="93"/>
      <x:c r="AM17" s="93"/>
    </x:row>
    <x:row r="18" ht="24" customHeight="1">
      <x:c r="A18" s="94" t="str">
        <x:v>MitarbeiterIn</x:v>
      </x:c>
      <x:c r="B18" s="94" t="str">
        <x:v>Bemerkung</x:v>
      </x:c>
      <x:c r="C18" s="104" t="str">
        <x:f>IF(COLUMN()-2&lt;=DAY(EOMONTH(DATE($I$3,5,1),0)),RIGHT("0"&amp;COLUMN()-2,2)&amp;"."&amp;RIGHT("0"&amp;5,2)&amp;".","")</x:f>
        <x:v>1.5.</x:v>
      </x:c>
      <x:c r="D18" s="104" t="str">
        <x:f>IF(COLUMN()-2&lt;=DAY(EOMONTH(DATE($I$3,5,1),0)),RIGHT("0"&amp;COLUMN()-2,2)&amp;"."&amp;RIGHT("0"&amp;5,2)&amp;".","")</x:f>
        <x:v>2.5.</x:v>
      </x:c>
      <x:c r="E18" s="104" t="str">
        <x:f>IF(COLUMN()-2&lt;=DAY(EOMONTH(DATE($I$3,5,1),0)),RIGHT("0"&amp;COLUMN()-2,2)&amp;"."&amp;RIGHT("0"&amp;5,2)&amp;".","")</x:f>
        <x:v>3.5.</x:v>
      </x:c>
      <x:c r="F18" s="104" t="str">
        <x:f>IF(COLUMN()-2&lt;=DAY(EOMONTH(DATE($I$3,5,1),0)),RIGHT("0"&amp;COLUMN()-2,2)&amp;"."&amp;RIGHT("0"&amp;5,2)&amp;".","")</x:f>
        <x:v>4.5.</x:v>
      </x:c>
      <x:c r="G18" s="104" t="str">
        <x:f>IF(COLUMN()-2&lt;=DAY(EOMONTH(DATE($I$3,5,1),0)),RIGHT("0"&amp;COLUMN()-2,2)&amp;"."&amp;RIGHT("0"&amp;5,2)&amp;".","")</x:f>
        <x:v>5.5.</x:v>
      </x:c>
      <x:c r="H18" s="104" t="str">
        <x:f>IF(COLUMN()-2&lt;=DAY(EOMONTH(DATE($I$3,5,1),0)),RIGHT("0"&amp;COLUMN()-2,2)&amp;"."&amp;RIGHT("0"&amp;5,2)&amp;".","")</x:f>
        <x:v>6.5.</x:v>
      </x:c>
      <x:c r="I18" s="104" t="str">
        <x:f>IF(COLUMN()-2&lt;=DAY(EOMONTH(DATE($I$3,5,1),0)),RIGHT("0"&amp;COLUMN()-2,2)&amp;"."&amp;RIGHT("0"&amp;5,2)&amp;".","")</x:f>
        <x:v>7.5.</x:v>
      </x:c>
      <x:c r="J18" s="104" t="str">
        <x:f>IF(COLUMN()-2&lt;=DAY(EOMONTH(DATE($I$3,5,1),0)),RIGHT("0"&amp;COLUMN()-2,2)&amp;"."&amp;RIGHT("0"&amp;5,2)&amp;".","")</x:f>
        <x:v>8.5.</x:v>
      </x:c>
      <x:c r="K18" s="104" t="str">
        <x:f>IF(COLUMN()-2&lt;=DAY(EOMONTH(DATE($I$3,5,1),0)),RIGHT("0"&amp;COLUMN()-2,2)&amp;"."&amp;RIGHT("0"&amp;5,2)&amp;".","")</x:f>
        <x:v>9.5.</x:v>
      </x:c>
      <x:c r="L18" s="104" t="str">
        <x:f>IF(COLUMN()-2&lt;=DAY(EOMONTH(DATE($I$3,5,1),0)),RIGHT("0"&amp;COLUMN()-2,2)&amp;"."&amp;RIGHT("0"&amp;5,2)&amp;".","")</x:f>
        <x:v>10.5.</x:v>
      </x:c>
      <x:c r="M18" s="104" t="str">
        <x:f>IF(COLUMN()-2&lt;=DAY(EOMONTH(DATE($I$3,5,1),0)),RIGHT("0"&amp;COLUMN()-2,2)&amp;"."&amp;RIGHT("0"&amp;5,2)&amp;".","")</x:f>
        <x:v>11.5.</x:v>
      </x:c>
      <x:c r="N18" s="104" t="str">
        <x:f>IF(COLUMN()-2&lt;=DAY(EOMONTH(DATE($I$3,5,1),0)),RIGHT("0"&amp;COLUMN()-2,2)&amp;"."&amp;RIGHT("0"&amp;5,2)&amp;".","")</x:f>
        <x:v>12.5.</x:v>
      </x:c>
      <x:c r="O18" s="104" t="str">
        <x:f>IF(COLUMN()-2&lt;=DAY(EOMONTH(DATE($I$3,5,1),0)),RIGHT("0"&amp;COLUMN()-2,2)&amp;"."&amp;RIGHT("0"&amp;5,2)&amp;".","")</x:f>
        <x:v>13.5.</x:v>
      </x:c>
      <x:c r="P18" s="104" t="str">
        <x:f>IF(COLUMN()-2&lt;=DAY(EOMONTH(DATE($I$3,5,1),0)),RIGHT("0"&amp;COLUMN()-2,2)&amp;"."&amp;RIGHT("0"&amp;5,2)&amp;".","")</x:f>
        <x:v>14.5.</x:v>
      </x:c>
      <x:c r="Q18" s="104" t="str">
        <x:f>IF(COLUMN()-2&lt;=DAY(EOMONTH(DATE($I$3,5,1),0)),RIGHT("0"&amp;COLUMN()-2,2)&amp;"."&amp;RIGHT("0"&amp;5,2)&amp;".","")</x:f>
        <x:v>15.5.</x:v>
      </x:c>
      <x:c r="R18" s="104" t="str">
        <x:f>IF(COLUMN()-2&lt;=DAY(EOMONTH(DATE($I$3,5,1),0)),RIGHT("0"&amp;COLUMN()-2,2)&amp;"."&amp;RIGHT("0"&amp;5,2)&amp;".","")</x:f>
        <x:v>16.5.</x:v>
      </x:c>
      <x:c r="S18" s="104" t="str">
        <x:f>IF(COLUMN()-2&lt;=DAY(EOMONTH(DATE($I$3,5,1),0)),RIGHT("0"&amp;COLUMN()-2,2)&amp;"."&amp;RIGHT("0"&amp;5,2)&amp;".","")</x:f>
        <x:v>17.5.</x:v>
      </x:c>
      <x:c r="T18" s="104" t="str">
        <x:f>IF(COLUMN()-2&lt;=DAY(EOMONTH(DATE($I$3,5,1),0)),RIGHT("0"&amp;COLUMN()-2,2)&amp;"."&amp;RIGHT("0"&amp;5,2)&amp;".","")</x:f>
        <x:v>18.5.</x:v>
      </x:c>
      <x:c r="U18" s="104" t="str">
        <x:f>IF(COLUMN()-2&lt;=DAY(EOMONTH(DATE($I$3,5,1),0)),RIGHT("0"&amp;COLUMN()-2,2)&amp;"."&amp;RIGHT("0"&amp;5,2)&amp;".","")</x:f>
        <x:v>19.5.</x:v>
      </x:c>
      <x:c r="V18" s="104" t="str">
        <x:f>IF(COLUMN()-2&lt;=DAY(EOMONTH(DATE($I$3,5,1),0)),RIGHT("0"&amp;COLUMN()-2,2)&amp;"."&amp;RIGHT("0"&amp;5,2)&amp;".","")</x:f>
        <x:v>20.5.</x:v>
      </x:c>
      <x:c r="W18" s="104" t="str">
        <x:f>IF(COLUMN()-2&lt;=DAY(EOMONTH(DATE($I$3,5,1),0)),RIGHT("0"&amp;COLUMN()-2,2)&amp;"."&amp;RIGHT("0"&amp;5,2)&amp;".","")</x:f>
        <x:v>21.5.</x:v>
      </x:c>
      <x:c r="X18" s="104" t="str">
        <x:f>IF(COLUMN()-2&lt;=DAY(EOMONTH(DATE($I$3,5,1),0)),RIGHT("0"&amp;COLUMN()-2,2)&amp;"."&amp;RIGHT("0"&amp;5,2)&amp;".","")</x:f>
        <x:v>22.5.</x:v>
      </x:c>
      <x:c r="Y18" s="104" t="str">
        <x:f>IF(COLUMN()-2&lt;=DAY(EOMONTH(DATE($I$3,5,1),0)),RIGHT("0"&amp;COLUMN()-2,2)&amp;"."&amp;RIGHT("0"&amp;5,2)&amp;".","")</x:f>
        <x:v>23.5.</x:v>
      </x:c>
      <x:c r="Z18" s="104" t="str">
        <x:f>IF(COLUMN()-2&lt;=DAY(EOMONTH(DATE($I$3,5,1),0)),RIGHT("0"&amp;COLUMN()-2,2)&amp;"."&amp;RIGHT("0"&amp;5,2)&amp;".","")</x:f>
        <x:v>24.5.</x:v>
      </x:c>
      <x:c r="AA18" s="104" t="str">
        <x:f>IF(COLUMN()-2&lt;=DAY(EOMONTH(DATE($I$3,5,1),0)),RIGHT("0"&amp;COLUMN()-2,2)&amp;"."&amp;RIGHT("0"&amp;5,2)&amp;".","")</x:f>
        <x:v>25.5.</x:v>
      </x:c>
      <x:c r="AB18" s="104" t="str">
        <x:f>IF(COLUMN()-2&lt;=DAY(EOMONTH(DATE($I$3,5,1),0)),RIGHT("0"&amp;COLUMN()-2,2)&amp;"."&amp;RIGHT("0"&amp;5,2)&amp;".","")</x:f>
        <x:v>26.5.</x:v>
      </x:c>
      <x:c r="AC18" s="104" t="str">
        <x:f>IF(COLUMN()-2&lt;=DAY(EOMONTH(DATE($I$3,5,1),0)),RIGHT("0"&amp;COLUMN()-2,2)&amp;"."&amp;RIGHT("0"&amp;5,2)&amp;".","")</x:f>
        <x:v>27.5.</x:v>
      </x:c>
      <x:c r="AD18" s="104" t="str">
        <x:f>IF(COLUMN()-2&lt;=DAY(EOMONTH(DATE($I$3,5,1),0)),RIGHT("0"&amp;COLUMN()-2,2)&amp;"."&amp;RIGHT("0"&amp;5,2)&amp;".","")</x:f>
        <x:v>28.5.</x:v>
      </x:c>
      <x:c r="AE18" s="104" t="str">
        <x:f>IF(COLUMN()-2&lt;=DAY(EOMONTH(DATE($I$3,5,1),0)),RIGHT("0"&amp;COLUMN()-2,2)&amp;"."&amp;RIGHT("0"&amp;5,2)&amp;".","")</x:f>
        <x:v>29.5.</x:v>
      </x:c>
      <x:c r="AF18" s="104" t="str">
        <x:f>IF(COLUMN()-2&lt;=DAY(EOMONTH(DATE($I$3,5,1),0)),RIGHT("0"&amp;COLUMN()-2,2)&amp;"."&amp;RIGHT("0"&amp;5,2)&amp;".","")</x:f>
        <x:v>30.5.</x:v>
      </x:c>
      <x:c r="AG18" s="104" t="str">
        <x:f>IF(COLUMN()-2&lt;=DAY(EOMONTH(DATE($I$3,5,1),0)),RIGHT("0"&amp;COLUMN()-2,2)&amp;"."&amp;RIGHT("0"&amp;5,2)&amp;".","")</x:f>
        <x:v>31.5.</x:v>
      </x:c>
      <x:c r="AH18" s="94" t="str">
        <x:v>Dienste</x:v>
      </x:c>
      <x:c r="AI18" s="94" t="str">
        <x:v>Arbeitsstunden</x:v>
      </x:c>
      <x:c r="AJ18" s="94" t="str">
        <x:v>Frei</x:v>
      </x:c>
      <x:c r="AK18" s="94" t="str">
        <x:v>Ferien</x:v>
      </x:c>
      <x:c r="AL18" s="94" t="str">
        <x:v>Krank</x:v>
      </x:c>
      <x:c r="AM18" s="94" t="str">
        <x:v>Unfall</x:v>
      </x:c>
    </x:row>
    <x:row r="19" ht="24" customHeight="1">
      <x:c r="A19" s="94"/>
      <x:c r="B19" s="94"/>
      <x:c r="C19" s="94" t="str">
        <x:f>IF(COLUMN()-2&lt;=DAY(EOMONTH(DATE($I$3,5,1),0)),CHOOSE(WEEKDAY(DATE($I$3,5,COLUMN()-2),2),"Mo","Di","Mi","Do","Fr","Sa","So"),"")</x:f>
        <x:v>Fr</x:v>
      </x:c>
      <x:c r="D19" s="94" t="str">
        <x:f>IF(COLUMN()-2&lt;=DAY(EOMONTH(DATE($I$3,5,1),0)),CHOOSE(WEEKDAY(DATE($I$3,5,COLUMN()-2),2),"Mo","Di","Mi","Do","Fr","Sa","So"),"")</x:f>
        <x:v>Sa</x:v>
      </x:c>
      <x:c r="E19" s="94" t="str">
        <x:f>IF(COLUMN()-2&lt;=DAY(EOMONTH(DATE($I$3,5,1),0)),CHOOSE(WEEKDAY(DATE($I$3,5,COLUMN()-2),2),"Mo","Di","Mi","Do","Fr","Sa","So"),"")</x:f>
        <x:v>So</x:v>
      </x:c>
      <x:c r="F19" s="94" t="str">
        <x:f>IF(COLUMN()-2&lt;=DAY(EOMONTH(DATE($I$3,5,1),0)),CHOOSE(WEEKDAY(DATE($I$3,5,COLUMN()-2),2),"Mo","Di","Mi","Do","Fr","Sa","So"),"")</x:f>
        <x:v>Mo</x:v>
      </x:c>
      <x:c r="G19" s="94" t="str">
        <x:f>IF(COLUMN()-2&lt;=DAY(EOMONTH(DATE($I$3,5,1),0)),CHOOSE(WEEKDAY(DATE($I$3,5,COLUMN()-2),2),"Mo","Di","Mi","Do","Fr","Sa","So"),"")</x:f>
        <x:v>Di</x:v>
      </x:c>
      <x:c r="H19" s="94" t="str">
        <x:f>IF(COLUMN()-2&lt;=DAY(EOMONTH(DATE($I$3,5,1),0)),CHOOSE(WEEKDAY(DATE($I$3,5,COLUMN()-2),2),"Mo","Di","Mi","Do","Fr","Sa","So"),"")</x:f>
        <x:v>Mi</x:v>
      </x:c>
      <x:c r="I19" s="94" t="str">
        <x:f>IF(COLUMN()-2&lt;=DAY(EOMONTH(DATE($I$3,5,1),0)),CHOOSE(WEEKDAY(DATE($I$3,5,COLUMN()-2),2),"Mo","Di","Mi","Do","Fr","Sa","So"),"")</x:f>
        <x:v>Do</x:v>
      </x:c>
      <x:c r="J19" s="94" t="str">
        <x:f>IF(COLUMN()-2&lt;=DAY(EOMONTH(DATE($I$3,5,1),0)),CHOOSE(WEEKDAY(DATE($I$3,5,COLUMN()-2),2),"Mo","Di","Mi","Do","Fr","Sa","So"),"")</x:f>
        <x:v>Fr</x:v>
      </x:c>
      <x:c r="K19" s="94" t="str">
        <x:f>IF(COLUMN()-2&lt;=DAY(EOMONTH(DATE($I$3,5,1),0)),CHOOSE(WEEKDAY(DATE($I$3,5,COLUMN()-2),2),"Mo","Di","Mi","Do","Fr","Sa","So"),"")</x:f>
        <x:v>Sa</x:v>
      </x:c>
      <x:c r="L19" s="94" t="str">
        <x:f>IF(COLUMN()-2&lt;=DAY(EOMONTH(DATE($I$3,5,1),0)),CHOOSE(WEEKDAY(DATE($I$3,5,COLUMN()-2),2),"Mo","Di","Mi","Do","Fr","Sa","So"),"")</x:f>
        <x:v>So</x:v>
      </x:c>
      <x:c r="M19" s="94" t="str">
        <x:f>IF(COLUMN()-2&lt;=DAY(EOMONTH(DATE($I$3,5,1),0)),CHOOSE(WEEKDAY(DATE($I$3,5,COLUMN()-2),2),"Mo","Di","Mi","Do","Fr","Sa","So"),"")</x:f>
        <x:v>Mo</x:v>
      </x:c>
      <x:c r="N19" s="94" t="str">
        <x:f>IF(COLUMN()-2&lt;=DAY(EOMONTH(DATE($I$3,5,1),0)),CHOOSE(WEEKDAY(DATE($I$3,5,COLUMN()-2),2),"Mo","Di","Mi","Do","Fr","Sa","So"),"")</x:f>
        <x:v>Di</x:v>
      </x:c>
      <x:c r="O19" s="94" t="str">
        <x:f>IF(COLUMN()-2&lt;=DAY(EOMONTH(DATE($I$3,5,1),0)),CHOOSE(WEEKDAY(DATE($I$3,5,COLUMN()-2),2),"Mo","Di","Mi","Do","Fr","Sa","So"),"")</x:f>
        <x:v>Mi</x:v>
      </x:c>
      <x:c r="P19" s="94" t="str">
        <x:f>IF(COLUMN()-2&lt;=DAY(EOMONTH(DATE($I$3,5,1),0)),CHOOSE(WEEKDAY(DATE($I$3,5,COLUMN()-2),2),"Mo","Di","Mi","Do","Fr","Sa","So"),"")</x:f>
        <x:v>Do</x:v>
      </x:c>
      <x:c r="Q19" s="94" t="str">
        <x:f>IF(COLUMN()-2&lt;=DAY(EOMONTH(DATE($I$3,5,1),0)),CHOOSE(WEEKDAY(DATE($I$3,5,COLUMN()-2),2),"Mo","Di","Mi","Do","Fr","Sa","So"),"")</x:f>
        <x:v>Fr</x:v>
      </x:c>
      <x:c r="R19" s="94" t="str">
        <x:f>IF(COLUMN()-2&lt;=DAY(EOMONTH(DATE($I$3,5,1),0)),CHOOSE(WEEKDAY(DATE($I$3,5,COLUMN()-2),2),"Mo","Di","Mi","Do","Fr","Sa","So"),"")</x:f>
        <x:v>Sa</x:v>
      </x:c>
      <x:c r="S19" s="94" t="str">
        <x:f>IF(COLUMN()-2&lt;=DAY(EOMONTH(DATE($I$3,5,1),0)),CHOOSE(WEEKDAY(DATE($I$3,5,COLUMN()-2),2),"Mo","Di","Mi","Do","Fr","Sa","So"),"")</x:f>
        <x:v>So</x:v>
      </x:c>
      <x:c r="T19" s="94" t="str">
        <x:f>IF(COLUMN()-2&lt;=DAY(EOMONTH(DATE($I$3,5,1),0)),CHOOSE(WEEKDAY(DATE($I$3,5,COLUMN()-2),2),"Mo","Di","Mi","Do","Fr","Sa","So"),"")</x:f>
        <x:v>Mo</x:v>
      </x:c>
      <x:c r="U19" s="94" t="str">
        <x:f>IF(COLUMN()-2&lt;=DAY(EOMONTH(DATE($I$3,5,1),0)),CHOOSE(WEEKDAY(DATE($I$3,5,COLUMN()-2),2),"Mo","Di","Mi","Do","Fr","Sa","So"),"")</x:f>
        <x:v>Di</x:v>
      </x:c>
      <x:c r="V19" s="94" t="str">
        <x:f>IF(COLUMN()-2&lt;=DAY(EOMONTH(DATE($I$3,5,1),0)),CHOOSE(WEEKDAY(DATE($I$3,5,COLUMN()-2),2),"Mo","Di","Mi","Do","Fr","Sa","So"),"")</x:f>
        <x:v>Mi</x:v>
      </x:c>
      <x:c r="W19" s="94" t="str">
        <x:f>IF(COLUMN()-2&lt;=DAY(EOMONTH(DATE($I$3,5,1),0)),CHOOSE(WEEKDAY(DATE($I$3,5,COLUMN()-2),2),"Mo","Di","Mi","Do","Fr","Sa","So"),"")</x:f>
        <x:v>Do</x:v>
      </x:c>
      <x:c r="X19" s="94" t="str">
        <x:f>IF(COLUMN()-2&lt;=DAY(EOMONTH(DATE($I$3,5,1),0)),CHOOSE(WEEKDAY(DATE($I$3,5,COLUMN()-2),2),"Mo","Di","Mi","Do","Fr","Sa","So"),"")</x:f>
        <x:v>Fr</x:v>
      </x:c>
      <x:c r="Y19" s="94" t="str">
        <x:f>IF(COLUMN()-2&lt;=DAY(EOMONTH(DATE($I$3,5,1),0)),CHOOSE(WEEKDAY(DATE($I$3,5,COLUMN()-2),2),"Mo","Di","Mi","Do","Fr","Sa","So"),"")</x:f>
        <x:v>Sa</x:v>
      </x:c>
      <x:c r="Z19" s="94" t="str">
        <x:f>IF(COLUMN()-2&lt;=DAY(EOMONTH(DATE($I$3,5,1),0)),CHOOSE(WEEKDAY(DATE($I$3,5,COLUMN()-2),2),"Mo","Di","Mi","Do","Fr","Sa","So"),"")</x:f>
        <x:v>So</x:v>
      </x:c>
      <x:c r="AA19" s="94" t="str">
        <x:f>IF(COLUMN()-2&lt;=DAY(EOMONTH(DATE($I$3,5,1),0)),CHOOSE(WEEKDAY(DATE($I$3,5,COLUMN()-2),2),"Mo","Di","Mi","Do","Fr","Sa","So"),"")</x:f>
        <x:v>Mo</x:v>
      </x:c>
      <x:c r="AB19" s="94" t="str">
        <x:f>IF(COLUMN()-2&lt;=DAY(EOMONTH(DATE($I$3,5,1),0)),CHOOSE(WEEKDAY(DATE($I$3,5,COLUMN()-2),2),"Mo","Di","Mi","Do","Fr","Sa","So"),"")</x:f>
        <x:v>Di</x:v>
      </x:c>
      <x:c r="AC19" s="94" t="str">
        <x:f>IF(COLUMN()-2&lt;=DAY(EOMONTH(DATE($I$3,5,1),0)),CHOOSE(WEEKDAY(DATE($I$3,5,COLUMN()-2),2),"Mo","Di","Mi","Do","Fr","Sa","So"),"")</x:f>
        <x:v>Mi</x:v>
      </x:c>
      <x:c r="AD19" s="94" t="str">
        <x:f>IF(COLUMN()-2&lt;=DAY(EOMONTH(DATE($I$3,5,1),0)),CHOOSE(WEEKDAY(DATE($I$3,5,COLUMN()-2),2),"Mo","Di","Mi","Do","Fr","Sa","So"),"")</x:f>
        <x:v>Do</x:v>
      </x:c>
      <x:c r="AE19" s="94" t="str">
        <x:f>IF(COLUMN()-2&lt;=DAY(EOMONTH(DATE($I$3,5,1),0)),CHOOSE(WEEKDAY(DATE($I$3,5,COLUMN()-2),2),"Mo","Di","Mi","Do","Fr","Sa","So"),"")</x:f>
        <x:v>Fr</x:v>
      </x:c>
      <x:c r="AF19" s="94" t="str">
        <x:f>IF(COLUMN()-2&lt;=DAY(EOMONTH(DATE($I$3,5,1),0)),CHOOSE(WEEKDAY(DATE($I$3,5,COLUMN()-2),2),"Mo","Di","Mi","Do","Fr","Sa","So"),"")</x:f>
        <x:v>Sa</x:v>
      </x:c>
      <x:c r="AG19" s="94" t="str">
        <x:f>IF(COLUMN()-2&lt;=DAY(EOMONTH(DATE($I$3,5,1),0)),CHOOSE(WEEKDAY(DATE($I$3,5,COLUMN()-2),2),"Mo","Di","Mi","Do","Fr","Sa","So"),"")</x:f>
        <x:v>So</x:v>
      </x:c>
      <x:c r="AH19" s="94" t="str"/>
      <x:c r="AI19" s="94" t="str"/>
      <x:c r="AJ19" s="94" t="str"/>
      <x:c r="AK19" s="94" t="str"/>
      <x:c r="AL19" s="94" t="str"/>
      <x:c r="AM19" s="94" t="str"/>
    </x:row>
    <x:row r="20" ht="20" customHeight="1">
      <x:c r="A20" s="91" t="str">
        <x:v>Anna Keller</x:v>
      </x:c>
      <x:c r="B20" s="91" t="str">
        <x:v>Vollzeit</x:v>
      </x:c>
      <x:c r="C20" s="105" t="str">
        <x:v>2B</x:v>
      </x:c>
      <x:c r="D20" s="105" t="str">
        <x:v>FR</x:v>
      </x:c>
      <x:c r="E20" s="105" t="str">
        <x:v>FR</x:v>
      </x:c>
      <x:c r="F20" s="105" t="str">
        <x:v>2A</x:v>
      </x:c>
      <x:c r="G20" s="105" t="str">
        <x:v>2B</x:v>
      </x:c>
      <x:c r="H20" s="105" t="str">
        <x:v>1A</x:v>
      </x:c>
      <x:c r="I20" s="105" t="str">
        <x:v>1B</x:v>
      </x:c>
      <x:c r="J20" s="105" t="str">
        <x:v>2A</x:v>
      </x:c>
      <x:c r="K20" s="105" t="str">
        <x:v>1A</x:v>
      </x:c>
      <x:c r="L20" s="105" t="str">
        <x:v>FR</x:v>
      </x:c>
      <x:c r="M20" s="105" t="str">
        <x:v>1B</x:v>
      </x:c>
      <x:c r="N20" s="105" t="str">
        <x:v>2A</x:v>
      </x:c>
      <x:c r="O20" s="105" t="str">
        <x:v>2B</x:v>
      </x:c>
      <x:c r="P20" s="105" t="str">
        <x:v>1A</x:v>
      </x:c>
      <x:c r="Q20" s="105" t="str">
        <x:v>1B</x:v>
      </x:c>
      <x:c r="R20" s="105" t="str">
        <x:v>FR</x:v>
      </x:c>
      <x:c r="S20" s="105" t="str">
        <x:v>FR</x:v>
      </x:c>
      <x:c r="T20" s="105" t="str">
        <x:v>1A</x:v>
      </x:c>
      <x:c r="U20" s="105" t="str">
        <x:v>1B</x:v>
      </x:c>
      <x:c r="V20" s="105" t="str">
        <x:v>2A</x:v>
      </x:c>
      <x:c r="W20" s="105" t="str">
        <x:v>2B</x:v>
      </x:c>
      <x:c r="X20" s="105" t="str">
        <x:v>1A</x:v>
      </x:c>
      <x:c r="Y20" s="105" t="str">
        <x:v>FR</x:v>
      </x:c>
      <x:c r="Z20" s="105" t="str">
        <x:v>1B</x:v>
      </x:c>
      <x:c r="AA20" s="105" t="str">
        <x:v>2B</x:v>
      </x:c>
      <x:c r="AB20" s="105" t="str">
        <x:v>1A</x:v>
      </x:c>
      <x:c r="AC20" s="105" t="str">
        <x:v>1B</x:v>
      </x:c>
      <x:c r="AD20" s="105" t="str">
        <x:v>2A</x:v>
      </x:c>
      <x:c r="AE20" s="105" t="str">
        <x:v>2B</x:v>
      </x:c>
      <x:c r="AF20" s="105" t="str">
        <x:v>FR</x:v>
      </x:c>
      <x:c r="AG20" s="105" t="str">
        <x:v>FR</x:v>
      </x:c>
      <x:c r="AH20" s="106" t="n">
        <x:f>COUNTIF(C20:AG20,$A$8)+COUNTIF(C20:AG20,$A$9)+COUNTIF(C20:AG20,$A$10)+COUNTIF(C20:AG20,$A$11)</x:f>
        <x:v>23</x:v>
      </x:c>
      <x:c r="AI20" s="107" t="n">
        <x:f>COUNTIF(C20:AG20,$A$8)*$G$8+COUNTIF(C20:AG20,$A$9)*$G$9+COUNTIF(C20:AG20,$A$10)*$G$10+COUNTIF(C20:AG20,$A$11)*$G$11+COUNTIF(C20:AG20,$A$12)*$G$12+COUNTIF(C20:AG20,$A$13)*$G$13+COUNTIF(C20:AG20,$A$14)*$G$14+COUNTIF(C20:AG20,$A$15)*$G$15</x:f>
        <x:v>196.75</x:v>
      </x:c>
      <x:c r="AJ20" s="106" t="n">
        <x:f>COUNTIF(C20:AG20,$A$12)</x:f>
        <x:v>8</x:v>
      </x:c>
      <x:c r="AK20" s="106" t="n">
        <x:f>COUNTIF(C20:AG20,$A$13)</x:f>
        <x:v>0</x:v>
      </x:c>
      <x:c r="AL20" s="106" t="n">
        <x:f>COUNTIF(C20:AG20,$A$14)</x:f>
        <x:v>0</x:v>
      </x:c>
      <x:c r="AM20" s="106" t="n">
        <x:f>COUNTIF(C20:AG20,$A$15)</x:f>
        <x:v>0</x:v>
      </x:c>
    </x:row>
    <x:row r="21" ht="20" customHeight="1">
      <x:c r="A21" s="91" t="str">
        <x:v>Ben Schneider</x:v>
      </x:c>
      <x:c r="B21" s="91" t="str">
        <x:v>Vollzeit</x:v>
      </x:c>
      <x:c r="C21" s="105" t="str">
        <x:v>1A</x:v>
      </x:c>
      <x:c r="D21" s="105" t="str">
        <x:v>FR</x:v>
      </x:c>
      <x:c r="E21" s="105" t="str">
        <x:v>1B</x:v>
      </x:c>
      <x:c r="F21" s="105" t="str">
        <x:v>2B</x:v>
      </x:c>
      <x:c r="G21" s="105" t="str">
        <x:v>1A</x:v>
      </x:c>
      <x:c r="H21" s="105" t="str">
        <x:v>1B</x:v>
      </x:c>
      <x:c r="I21" s="105" t="str">
        <x:v>2A</x:v>
      </x:c>
      <x:c r="J21" s="105" t="str">
        <x:v>2B</x:v>
      </x:c>
      <x:c r="K21" s="105" t="str">
        <x:v>FR</x:v>
      </x:c>
      <x:c r="L21" s="105" t="str">
        <x:v>FR</x:v>
      </x:c>
      <x:c r="M21" s="105" t="str">
        <x:v>2A</x:v>
      </x:c>
      <x:c r="N21" s="105" t="str">
        <x:v>2B</x:v>
      </x:c>
      <x:c r="O21" s="105" t="str">
        <x:v>1A</x:v>
      </x:c>
      <x:c r="P21" s="105" t="str">
        <x:v>1B</x:v>
      </x:c>
      <x:c r="Q21" s="105" t="str">
        <x:v>2A</x:v>
      </x:c>
      <x:c r="R21" s="105" t="str">
        <x:v>FR</x:v>
      </x:c>
      <x:c r="S21" s="105" t="str">
        <x:v>FR</x:v>
      </x:c>
      <x:c r="T21" s="105" t="str">
        <x:v>1B</x:v>
      </x:c>
      <x:c r="U21" s="105" t="str">
        <x:v>2A</x:v>
      </x:c>
      <x:c r="V21" s="105" t="str">
        <x:v>2B</x:v>
      </x:c>
      <x:c r="W21" s="105" t="str">
        <x:v>1A</x:v>
      </x:c>
      <x:c r="X21" s="105" t="str">
        <x:v>1B</x:v>
      </x:c>
      <x:c r="Y21" s="105" t="str">
        <x:v>1A</x:v>
      </x:c>
      <x:c r="Z21" s="105" t="str">
        <x:v>FR</x:v>
      </x:c>
      <x:c r="AA21" s="105" t="str">
        <x:v>1A</x:v>
      </x:c>
      <x:c r="AB21" s="105" t="str">
        <x:v>1B</x:v>
      </x:c>
      <x:c r="AC21" s="105" t="str">
        <x:v>2A</x:v>
      </x:c>
      <x:c r="AD21" s="105" t="str">
        <x:v>2B</x:v>
      </x:c>
      <x:c r="AE21" s="105" t="str">
        <x:v>1A</x:v>
      </x:c>
      <x:c r="AF21" s="105" t="str">
        <x:v>FR</x:v>
      </x:c>
      <x:c r="AG21" s="105" t="str">
        <x:v>FR</x:v>
      </x:c>
      <x:c r="AH21" s="106" t="n">
        <x:f>COUNTIF(C21:AG21,$A$8)+COUNTIF(C21:AG21,$A$9)+COUNTIF(C21:AG21,$A$10)+COUNTIF(C21:AG21,$A$11)</x:f>
        <x:v>23</x:v>
      </x:c>
      <x:c r="AI21" s="107" t="n">
        <x:f>COUNTIF(C21:AG21,$A$8)*$G$8+COUNTIF(C21:AG21,$A$9)*$G$9+COUNTIF(C21:AG21,$A$10)*$G$10+COUNTIF(C21:AG21,$A$11)*$G$11+COUNTIF(C21:AG21,$A$12)*$G$12+COUNTIF(C21:AG21,$A$13)*$G$13+COUNTIF(C21:AG21,$A$14)*$G$14+COUNTIF(C21:AG21,$A$15)*$G$15</x:f>
        <x:v>196.75</x:v>
      </x:c>
      <x:c r="AJ21" s="106" t="n">
        <x:f>COUNTIF(C21:AG21,$A$12)</x:f>
        <x:v>8</x:v>
      </x:c>
      <x:c r="AK21" s="106" t="n">
        <x:f>COUNTIF(C21:AG21,$A$13)</x:f>
        <x:v>0</x:v>
      </x:c>
      <x:c r="AL21" s="106" t="n">
        <x:f>COUNTIF(C21:AG21,$A$14)</x:f>
        <x:v>0</x:v>
      </x:c>
      <x:c r="AM21" s="106" t="n">
        <x:f>COUNTIF(C21:AG21,$A$15)</x:f>
        <x:v>0</x:v>
      </x:c>
    </x:row>
    <x:row r="22" ht="20" customHeight="1">
      <x:c r="A22" s="91" t="str">
        <x:v>Clara Hoffmann</x:v>
      </x:c>
      <x:c r="B22" s="91" t="str">
        <x:v>Teilzeit</x:v>
      </x:c>
      <x:c r="C22" s="105" t="str">
        <x:v>1B</x:v>
      </x:c>
      <x:c r="D22" s="105" t="str">
        <x:v>1A</x:v>
      </x:c>
      <x:c r="E22" s="105" t="str">
        <x:v>FR</x:v>
      </x:c>
      <x:c r="F22" s="105" t="str">
        <x:v>1A</x:v>
      </x:c>
      <x:c r="G22" s="105" t="str">
        <x:v>1B</x:v>
      </x:c>
      <x:c r="H22" s="105" t="str">
        <x:v>2A</x:v>
      </x:c>
      <x:c r="I22" s="105" t="str">
        <x:v>2B</x:v>
      </x:c>
      <x:c r="J22" s="105" t="str">
        <x:v>1A</x:v>
      </x:c>
      <x:c r="K22" s="105" t="str">
        <x:v>FR</x:v>
      </x:c>
      <x:c r="L22" s="105" t="str">
        <x:v>FR</x:v>
      </x:c>
      <x:c r="M22" s="105" t="str">
        <x:v>2B</x:v>
      </x:c>
      <x:c r="N22" s="105" t="str">
        <x:v>1A</x:v>
      </x:c>
      <x:c r="O22" s="105" t="str">
        <x:v>1B</x:v>
      </x:c>
      <x:c r="P22" s="105" t="str">
        <x:v>2A</x:v>
      </x:c>
      <x:c r="Q22" s="105" t="str">
        <x:v>2B</x:v>
      </x:c>
      <x:c r="R22" s="105" t="str">
        <x:v>FR</x:v>
      </x:c>
      <x:c r="S22" s="105" t="str">
        <x:v>1B</x:v>
      </x:c>
      <x:c r="T22" s="105" t="str">
        <x:v>2A</x:v>
      </x:c>
      <x:c r="U22" s="105" t="str">
        <x:v>2B</x:v>
      </x:c>
      <x:c r="V22" s="105" t="str">
        <x:v>1A</x:v>
      </x:c>
      <x:c r="W22" s="105" t="str">
        <x:v>1B</x:v>
      </x:c>
      <x:c r="X22" s="105" t="str">
        <x:v>2A</x:v>
      </x:c>
      <x:c r="Y22" s="105" t="str">
        <x:v>FR</x:v>
      </x:c>
      <x:c r="Z22" s="105" t="str">
        <x:v>FR</x:v>
      </x:c>
      <x:c r="AA22" s="105" t="str">
        <x:v>1B</x:v>
      </x:c>
      <x:c r="AB22" s="105" t="str">
        <x:v>2A</x:v>
      </x:c>
      <x:c r="AC22" s="105" t="str">
        <x:v>2B</x:v>
      </x:c>
      <x:c r="AD22" s="105" t="str">
        <x:v>1A</x:v>
      </x:c>
      <x:c r="AE22" s="105" t="str">
        <x:v>1B</x:v>
      </x:c>
      <x:c r="AF22" s="105" t="str">
        <x:v>FR</x:v>
      </x:c>
      <x:c r="AG22" s="105" t="str">
        <x:v>FR</x:v>
      </x:c>
      <x:c r="AH22" s="106" t="n">
        <x:f>COUNTIF(C22:AG22,$A$8)+COUNTIF(C22:AG22,$A$9)+COUNTIF(C22:AG22,$A$10)+COUNTIF(C22:AG22,$A$11)</x:f>
        <x:v>23</x:v>
      </x:c>
      <x:c r="AI22" s="107" t="n">
        <x:f>COUNTIF(C22:AG22,$A$8)*$G$8+COUNTIF(C22:AG22,$A$9)*$G$9+COUNTIF(C22:AG22,$A$10)*$G$10+COUNTIF(C22:AG22,$A$11)*$G$11+COUNTIF(C22:AG22,$A$12)*$G$12+COUNTIF(C22:AG22,$A$13)*$G$13+COUNTIF(C22:AG22,$A$14)*$G$14+COUNTIF(C22:AG22,$A$15)*$G$15</x:f>
        <x:v>196.75</x:v>
      </x:c>
      <x:c r="AJ22" s="106" t="n">
        <x:f>COUNTIF(C22:AG22,$A$12)</x:f>
        <x:v>8</x:v>
      </x:c>
      <x:c r="AK22" s="106" t="n">
        <x:f>COUNTIF(C22:AG22,$A$13)</x:f>
        <x:v>0</x:v>
      </x:c>
      <x:c r="AL22" s="106" t="n">
        <x:f>COUNTIF(C22:AG22,$A$14)</x:f>
        <x:v>0</x:v>
      </x:c>
      <x:c r="AM22" s="106" t="n">
        <x:f>COUNTIF(C22:AG22,$A$15)</x:f>
        <x:v>0</x:v>
      </x:c>
    </x:row>
    <x:row r="23" ht="20" customHeight="1">
      <x:c r="A23" s="91" t="str">
        <x:v>David Weber</x:v>
      </x:c>
      <x:c r="B23" s="91" t="str">
        <x:v>Vollzeit</x:v>
      </x:c>
      <x:c r="C23" s="105" t="str">
        <x:v>2A</x:v>
      </x:c>
      <x:c r="D23" s="105" t="str">
        <x:v>FR</x:v>
      </x:c>
      <x:c r="E23" s="105" t="str">
        <x:v>FR</x:v>
      </x:c>
      <x:c r="F23" s="105" t="str">
        <x:v>1B</x:v>
      </x:c>
      <x:c r="G23" s="105" t="str">
        <x:v>2A</x:v>
      </x:c>
      <x:c r="H23" s="105" t="str">
        <x:v>2B</x:v>
      </x:c>
      <x:c r="I23" s="105" t="str">
        <x:v>1A</x:v>
      </x:c>
      <x:c r="J23" s="105" t="str">
        <x:v>1B</x:v>
      </x:c>
      <x:c r="K23" s="105" t="str">
        <x:v>FR</x:v>
      </x:c>
      <x:c r="L23" s="105" t="str">
        <x:v>FR</x:v>
      </x:c>
      <x:c r="M23" s="105" t="str">
        <x:v>1A</x:v>
      </x:c>
      <x:c r="N23" s="105" t="str">
        <x:v>1B</x:v>
      </x:c>
      <x:c r="O23" s="105" t="str">
        <x:v>2A</x:v>
      </x:c>
      <x:c r="P23" s="105" t="str">
        <x:v>2B</x:v>
      </x:c>
      <x:c r="Q23" s="105" t="str">
        <x:v>1A</x:v>
      </x:c>
      <x:c r="R23" s="105" t="str">
        <x:v>1A</x:v>
      </x:c>
      <x:c r="S23" s="105" t="str">
        <x:v>FR</x:v>
      </x:c>
      <x:c r="T23" s="105" t="str">
        <x:v>2B</x:v>
      </x:c>
      <x:c r="U23" s="105" t="str">
        <x:v>1A</x:v>
      </x:c>
      <x:c r="V23" s="105" t="str">
        <x:v>1B</x:v>
      </x:c>
      <x:c r="W23" s="105" t="str">
        <x:v>2A</x:v>
      </x:c>
      <x:c r="X23" s="105" t="str">
        <x:v>2B</x:v>
      </x:c>
      <x:c r="Y23" s="105" t="str">
        <x:v>FR</x:v>
      </x:c>
      <x:c r="Z23" s="105" t="str">
        <x:v>FR</x:v>
      </x:c>
      <x:c r="AA23" s="105" t="str">
        <x:v>2A</x:v>
      </x:c>
      <x:c r="AB23" s="105" t="str">
        <x:v>2B</x:v>
      </x:c>
      <x:c r="AC23" s="105" t="str">
        <x:v>1A</x:v>
      </x:c>
      <x:c r="AD23" s="105" t="str">
        <x:v>1B</x:v>
      </x:c>
      <x:c r="AE23" s="105" t="str">
        <x:v>K</x:v>
      </x:c>
      <x:c r="AF23" s="105" t="str">
        <x:v>FR</x:v>
      </x:c>
      <x:c r="AG23" s="105" t="str">
        <x:v>1B</x:v>
      </x:c>
      <x:c r="AH23" s="106" t="n">
        <x:f>COUNTIF(C23:AG23,$A$8)+COUNTIF(C23:AG23,$A$9)+COUNTIF(C23:AG23,$A$10)+COUNTIF(C23:AG23,$A$11)</x:f>
        <x:v>22</x:v>
      </x:c>
      <x:c r="AI23" s="107" t="n">
        <x:f>COUNTIF(C23:AG23,$A$8)*$G$8+COUNTIF(C23:AG23,$A$9)*$G$9+COUNTIF(C23:AG23,$A$10)*$G$10+COUNTIF(C23:AG23,$A$11)*$G$11+COUNTIF(C23:AG23,$A$12)*$G$12+COUNTIF(C23:AG23,$A$13)*$G$13+COUNTIF(C23:AG23,$A$14)*$G$14+COUNTIF(C23:AG23,$A$15)*$G$15</x:f>
        <x:v>188.25</x:v>
      </x:c>
      <x:c r="AJ23" s="106" t="n">
        <x:f>COUNTIF(C23:AG23,$A$12)</x:f>
        <x:v>8</x:v>
      </x:c>
      <x:c r="AK23" s="106" t="n">
        <x:f>COUNTIF(C23:AG23,$A$13)</x:f>
        <x:v>0</x:v>
      </x:c>
      <x:c r="AL23" s="106" t="n">
        <x:f>COUNTIF(C23:AG23,$A$14)</x:f>
        <x:v>1</x:v>
      </x:c>
      <x:c r="AM23" s="106" t="n">
        <x:f>COUNTIF(C23:AG23,$A$15)</x:f>
        <x:v>0</x:v>
      </x:c>
    </x:row>
    <x:row r="24" ht="20" customHeight="1">
      <x:c r="A24" s="91" t="str">
        <x:v>Emma Fischer</x:v>
      </x:c>
      <x:c r="B24" s="91" t="str">
        <x:v>Teilzeit</x:v>
      </x:c>
      <x:c r="C24" s="105" t="str">
        <x:v>2B</x:v>
      </x:c>
      <x:c r="D24" s="105" t="str">
        <x:v>FR</x:v>
      </x:c>
      <x:c r="E24" s="105" t="str">
        <x:v>FR</x:v>
      </x:c>
      <x:c r="F24" s="105" t="str">
        <x:v>2A</x:v>
      </x:c>
      <x:c r="G24" s="105" t="str">
        <x:v>2B</x:v>
      </x:c>
      <x:c r="H24" s="105" t="str">
        <x:v>1A</x:v>
      </x:c>
      <x:c r="I24" s="105" t="str">
        <x:v>1B</x:v>
      </x:c>
      <x:c r="J24" s="105" t="str">
        <x:v>2A</x:v>
      </x:c>
      <x:c r="K24" s="105" t="str">
        <x:v>FR</x:v>
      </x:c>
      <x:c r="L24" s="105" t="str">
        <x:v>1B</x:v>
      </x:c>
      <x:c r="M24" s="105" t="str">
        <x:v>1B</x:v>
      </x:c>
      <x:c r="N24" s="105" t="str">
        <x:v>2A</x:v>
      </x:c>
      <x:c r="O24" s="105" t="str">
        <x:v>2B</x:v>
      </x:c>
      <x:c r="P24" s="105" t="str">
        <x:v>1A</x:v>
      </x:c>
      <x:c r="Q24" s="105" t="str">
        <x:v>1B</x:v>
      </x:c>
      <x:c r="R24" s="105" t="str">
        <x:v>FR</x:v>
      </x:c>
      <x:c r="S24" s="105" t="str">
        <x:v>FR</x:v>
      </x:c>
      <x:c r="T24" s="105" t="str">
        <x:v>1A</x:v>
      </x:c>
      <x:c r="U24" s="105" t="str">
        <x:v>1B</x:v>
      </x:c>
      <x:c r="V24" s="105" t="str">
        <x:v>2A</x:v>
      </x:c>
      <x:c r="W24" s="105" t="str">
        <x:v>2B</x:v>
      </x:c>
      <x:c r="X24" s="105" t="str">
        <x:v>1A</x:v>
      </x:c>
      <x:c r="Y24" s="105" t="str">
        <x:v>FR</x:v>
      </x:c>
      <x:c r="Z24" s="105" t="str">
        <x:v>FR</x:v>
      </x:c>
      <x:c r="AA24" s="105" t="str">
        <x:v>2B</x:v>
      </x:c>
      <x:c r="AB24" s="105" t="str">
        <x:v>1A</x:v>
      </x:c>
      <x:c r="AC24" s="105" t="str">
        <x:v>1B</x:v>
      </x:c>
      <x:c r="AD24" s="105" t="str">
        <x:v>2A</x:v>
      </x:c>
      <x:c r="AE24" s="105" t="str">
        <x:v>U</x:v>
      </x:c>
      <x:c r="AF24" s="105" t="str">
        <x:v>1A</x:v>
      </x:c>
      <x:c r="AG24" s="105" t="str">
        <x:v>FR</x:v>
      </x:c>
      <x:c r="AH24" s="106" t="n">
        <x:f>COUNTIF(C24:AG24,$A$8)+COUNTIF(C24:AG24,$A$9)+COUNTIF(C24:AG24,$A$10)+COUNTIF(C24:AG24,$A$11)</x:f>
        <x:v>22</x:v>
      </x:c>
      <x:c r="AI24" s="107" t="n">
        <x:f>COUNTIF(C24:AG24,$A$8)*$G$8+COUNTIF(C24:AG24,$A$9)*$G$9+COUNTIF(C24:AG24,$A$10)*$G$10+COUNTIF(C24:AG24,$A$11)*$G$11+COUNTIF(C24:AG24,$A$12)*$G$12+COUNTIF(C24:AG24,$A$13)*$G$13+COUNTIF(C24:AG24,$A$14)*$G$14+COUNTIF(C24:AG24,$A$15)*$G$15</x:f>
        <x:v>188.25</x:v>
      </x:c>
      <x:c r="AJ24" s="106" t="n">
        <x:f>COUNTIF(C24:AG24,$A$12)</x:f>
        <x:v>8</x:v>
      </x:c>
      <x:c r="AK24" s="106" t="n">
        <x:f>COUNTIF(C24:AG24,$A$13)</x:f>
        <x:v>0</x:v>
      </x:c>
      <x:c r="AL24" s="106" t="n">
        <x:f>COUNTIF(C24:AG24,$A$14)</x:f>
        <x:v>0</x:v>
      </x:c>
      <x:c r="AM24" s="106" t="n">
        <x:f>COUNTIF(C24:AG24,$A$15)</x:f>
        <x:v>1</x:v>
      </x:c>
    </x:row>
    <x:row r="25" ht="20" customHeight="1">
      <x:c r="A25" s="91" t="str">
        <x:v>Felix Wagner</x:v>
      </x:c>
      <x:c r="B25" s="91" t="str">
        <x:v>Vollzeit</x:v>
      </x:c>
      <x:c r="C25" s="105" t="str">
        <x:v>1A</x:v>
      </x:c>
      <x:c r="D25" s="105" t="str">
        <x:v>FR</x:v>
      </x:c>
      <x:c r="E25" s="105" t="str">
        <x:v>FR</x:v>
      </x:c>
      <x:c r="F25" s="105" t="str">
        <x:v>2B</x:v>
      </x:c>
      <x:c r="G25" s="105" t="str">
        <x:v>1A</x:v>
      </x:c>
      <x:c r="H25" s="105" t="str">
        <x:v>1B</x:v>
      </x:c>
      <x:c r="I25" s="105" t="str">
        <x:v>2A</x:v>
      </x:c>
      <x:c r="J25" s="105" t="str">
        <x:v>2B</x:v>
      </x:c>
      <x:c r="K25" s="105" t="str">
        <x:v>1A</x:v>
      </x:c>
      <x:c r="L25" s="105" t="str">
        <x:v>FR</x:v>
      </x:c>
      <x:c r="M25" s="105" t="str">
        <x:v>2A</x:v>
      </x:c>
      <x:c r="N25" s="105" t="str">
        <x:v>2B</x:v>
      </x:c>
      <x:c r="O25" s="105" t="str">
        <x:v>1A</x:v>
      </x:c>
      <x:c r="P25" s="105" t="str">
        <x:v>1B</x:v>
      </x:c>
      <x:c r="Q25" s="105" t="str">
        <x:v>2A</x:v>
      </x:c>
      <x:c r="R25" s="105" t="str">
        <x:v>FR</x:v>
      </x:c>
      <x:c r="S25" s="105" t="str">
        <x:v>FR</x:v>
      </x:c>
      <x:c r="T25" s="105" t="str">
        <x:v>1B</x:v>
      </x:c>
      <x:c r="U25" s="105" t="str">
        <x:v>K</x:v>
      </x:c>
      <x:c r="V25" s="105" t="str">
        <x:v>2B</x:v>
      </x:c>
      <x:c r="W25" s="105" t="str">
        <x:v>1A</x:v>
      </x:c>
      <x:c r="X25" s="105" t="str">
        <x:v>1B</x:v>
      </x:c>
      <x:c r="Y25" s="105" t="str">
        <x:v>FR</x:v>
      </x:c>
      <x:c r="Z25" s="105" t="str">
        <x:v>1B</x:v>
      </x:c>
      <x:c r="AA25" s="105" t="str">
        <x:v>1A</x:v>
      </x:c>
      <x:c r="AB25" s="105" t="str">
        <x:v>1B</x:v>
      </x:c>
      <x:c r="AC25" s="105" t="str">
        <x:v>2A</x:v>
      </x:c>
      <x:c r="AD25" s="105" t="str">
        <x:v>2B</x:v>
      </x:c>
      <x:c r="AE25" s="105" t="str">
        <x:v>1A</x:v>
      </x:c>
      <x:c r="AF25" s="105" t="str">
        <x:v>FR</x:v>
      </x:c>
      <x:c r="AG25" s="105" t="str">
        <x:v>FR</x:v>
      </x:c>
      <x:c r="AH25" s="106" t="n">
        <x:f>COUNTIF(C25:AG25,$A$8)+COUNTIF(C25:AG25,$A$9)+COUNTIF(C25:AG25,$A$10)+COUNTIF(C25:AG25,$A$11)</x:f>
        <x:v>22</x:v>
      </x:c>
      <x:c r="AI25" s="107" t="n">
        <x:f>COUNTIF(C25:AG25,$A$8)*$G$8+COUNTIF(C25:AG25,$A$9)*$G$9+COUNTIF(C25:AG25,$A$10)*$G$10+COUNTIF(C25:AG25,$A$11)*$G$11+COUNTIF(C25:AG25,$A$12)*$G$12+COUNTIF(C25:AG25,$A$13)*$G$13+COUNTIF(C25:AG25,$A$14)*$G$14+COUNTIF(C25:AG25,$A$15)*$G$15</x:f>
        <x:v>188</x:v>
      </x:c>
      <x:c r="AJ25" s="106" t="n">
        <x:f>COUNTIF(C25:AG25,$A$12)</x:f>
        <x:v>8</x:v>
      </x:c>
      <x:c r="AK25" s="106" t="n">
        <x:f>COUNTIF(C25:AG25,$A$13)</x:f>
        <x:v>0</x:v>
      </x:c>
      <x:c r="AL25" s="106" t="n">
        <x:f>COUNTIF(C25:AG25,$A$14)</x:f>
        <x:v>1</x:v>
      </x:c>
      <x:c r="AM25" s="106" t="n">
        <x:f>COUNTIF(C25:AG25,$A$15)</x:f>
        <x:v>0</x:v>
      </x:c>
    </x:row>
    <x:row r="26" ht="20" customHeight="1">
      <x:c r="A26" s="91" t="str">
        <x:v>Greta Braun</x:v>
      </x:c>
      <x:c r="B26" s="91" t="str">
        <x:v>Vollzeit</x:v>
      </x:c>
      <x:c r="C26" s="105" t="str">
        <x:v>1B</x:v>
      </x:c>
      <x:c r="D26" s="105" t="str">
        <x:v>FR</x:v>
      </x:c>
      <x:c r="E26" s="105" t="str">
        <x:v>1B</x:v>
      </x:c>
      <x:c r="F26" s="105" t="str">
        <x:v>1A</x:v>
      </x:c>
      <x:c r="G26" s="105" t="str">
        <x:v>1B</x:v>
      </x:c>
      <x:c r="H26" s="105" t="str">
        <x:v>2A</x:v>
      </x:c>
      <x:c r="I26" s="105" t="str">
        <x:v>2B</x:v>
      </x:c>
      <x:c r="J26" s="105" t="str">
        <x:v>1A</x:v>
      </x:c>
      <x:c r="K26" s="105" t="str">
        <x:v>FR</x:v>
      </x:c>
      <x:c r="L26" s="105" t="str">
        <x:v>FR</x:v>
      </x:c>
      <x:c r="M26" s="105" t="str">
        <x:v>2B</x:v>
      </x:c>
      <x:c r="N26" s="105" t="str">
        <x:v>1A</x:v>
      </x:c>
      <x:c r="O26" s="105" t="str">
        <x:v>1B</x:v>
      </x:c>
      <x:c r="P26" s="105" t="str">
        <x:v>K</x:v>
      </x:c>
      <x:c r="Q26" s="105" t="str">
        <x:v>2B</x:v>
      </x:c>
      <x:c r="R26" s="105" t="str">
        <x:v>FR</x:v>
      </x:c>
      <x:c r="S26" s="105" t="str">
        <x:v>FR</x:v>
      </x:c>
      <x:c r="T26" s="105" t="str">
        <x:v>2A</x:v>
      </x:c>
      <x:c r="U26" s="105" t="str">
        <x:v>2B</x:v>
      </x:c>
      <x:c r="V26" s="105" t="str">
        <x:v>1A</x:v>
      </x:c>
      <x:c r="W26" s="105" t="str">
        <x:v>1B</x:v>
      </x:c>
      <x:c r="X26" s="105" t="str">
        <x:v>2A</x:v>
      </x:c>
      <x:c r="Y26" s="105" t="str">
        <x:v>1A</x:v>
      </x:c>
      <x:c r="Z26" s="105" t="str">
        <x:v>FR</x:v>
      </x:c>
      <x:c r="AA26" s="105" t="str">
        <x:v>1B</x:v>
      </x:c>
      <x:c r="AB26" s="105" t="str">
        <x:v>2A</x:v>
      </x:c>
      <x:c r="AC26" s="105" t="str">
        <x:v>2B</x:v>
      </x:c>
      <x:c r="AD26" s="105" t="str">
        <x:v>1A</x:v>
      </x:c>
      <x:c r="AE26" s="105" t="str">
        <x:v>1B</x:v>
      </x:c>
      <x:c r="AF26" s="105" t="str">
        <x:v>FR</x:v>
      </x:c>
      <x:c r="AG26" s="105" t="str">
        <x:v>FR</x:v>
      </x:c>
      <x:c r="AH26" s="106" t="n">
        <x:f>COUNTIF(C26:AG26,$A$8)+COUNTIF(C26:AG26,$A$9)+COUNTIF(C26:AG26,$A$10)+COUNTIF(C26:AG26,$A$11)</x:f>
        <x:v>22</x:v>
      </x:c>
      <x:c r="AI26" s="107" t="n">
        <x:f>COUNTIF(C26:AG26,$A$8)*$G$8+COUNTIF(C26:AG26,$A$9)*$G$9+COUNTIF(C26:AG26,$A$10)*$G$10+COUNTIF(C26:AG26,$A$11)*$G$11+COUNTIF(C26:AG26,$A$12)*$G$12+COUNTIF(C26:AG26,$A$13)*$G$13+COUNTIF(C26:AG26,$A$14)*$G$14+COUNTIF(C26:AG26,$A$15)*$G$15</x:f>
        <x:v>188</x:v>
      </x:c>
      <x:c r="AJ26" s="106" t="n">
        <x:f>COUNTIF(C26:AG26,$A$12)</x:f>
        <x:v>8</x:v>
      </x:c>
      <x:c r="AK26" s="106" t="n">
        <x:f>COUNTIF(C26:AG26,$A$13)</x:f>
        <x:v>0</x:v>
      </x:c>
      <x:c r="AL26" s="106" t="n">
        <x:f>COUNTIF(C26:AG26,$A$14)</x:f>
        <x:v>1</x:v>
      </x:c>
      <x:c r="AM26" s="106" t="n">
        <x:f>COUNTIF(C26:AG26,$A$15)</x:f>
        <x:v>0</x:v>
      </x:c>
    </x:row>
    <x:row r="27" ht="20" customHeight="1">
      <x:c r="A27" s="91" t="str">
        <x:v>Hannes Richter</x:v>
      </x:c>
      <x:c r="B27" s="91" t="str">
        <x:v>Ausbildung</x:v>
      </x:c>
      <x:c r="C27" s="105" t="str">
        <x:v>2A</x:v>
      </x:c>
      <x:c r="D27" s="105" t="str">
        <x:v>1A</x:v>
      </x:c>
      <x:c r="E27" s="105" t="str">
        <x:v>FR</x:v>
      </x:c>
      <x:c r="F27" s="105" t="str">
        <x:v>1B</x:v>
      </x:c>
      <x:c r="G27" s="105" t="str">
        <x:v>2A</x:v>
      </x:c>
      <x:c r="H27" s="105" t="str">
        <x:v>2B</x:v>
      </x:c>
      <x:c r="I27" s="105" t="str">
        <x:v>1A</x:v>
      </x:c>
      <x:c r="J27" s="105" t="str">
        <x:v>1B</x:v>
      </x:c>
      <x:c r="K27" s="105" t="str">
        <x:v>FR</x:v>
      </x:c>
      <x:c r="L27" s="105" t="str">
        <x:v>FR</x:v>
      </x:c>
      <x:c r="M27" s="105" t="str">
        <x:v>1A</x:v>
      </x:c>
      <x:c r="N27" s="105" t="str">
        <x:v>1B</x:v>
      </x:c>
      <x:c r="O27" s="105" t="str">
        <x:v>2A</x:v>
      </x:c>
      <x:c r="P27" s="105" t="str">
        <x:v>2B</x:v>
      </x:c>
      <x:c r="Q27" s="105" t="str">
        <x:v>1A</x:v>
      </x:c>
      <x:c r="R27" s="105" t="str">
        <x:v>FR</x:v>
      </x:c>
      <x:c r="S27" s="105" t="str">
        <x:v>1B</x:v>
      </x:c>
      <x:c r="T27" s="105" t="str">
        <x:v>2B</x:v>
      </x:c>
      <x:c r="U27" s="105" t="str">
        <x:v>1A</x:v>
      </x:c>
      <x:c r="V27" s="105" t="str">
        <x:v>1B</x:v>
      </x:c>
      <x:c r="W27" s="105" t="str">
        <x:v>2A</x:v>
      </x:c>
      <x:c r="X27" s="105" t="str">
        <x:v>2B</x:v>
      </x:c>
      <x:c r="Y27" s="105" t="str">
        <x:v>FR</x:v>
      </x:c>
      <x:c r="Z27" s="105" t="str">
        <x:v>FR</x:v>
      </x:c>
      <x:c r="AA27" s="105" t="str">
        <x:v>F</x:v>
      </x:c>
      <x:c r="AB27" s="105" t="str">
        <x:v>2B</x:v>
      </x:c>
      <x:c r="AC27" s="105" t="str">
        <x:v>1A</x:v>
      </x:c>
      <x:c r="AD27" s="105" t="str">
        <x:v>U</x:v>
      </x:c>
      <x:c r="AE27" s="105" t="str">
        <x:v>2A</x:v>
      </x:c>
      <x:c r="AF27" s="105" t="str">
        <x:v>FR</x:v>
      </x:c>
      <x:c r="AG27" s="105" t="str">
        <x:v>FR</x:v>
      </x:c>
      <x:c r="AH27" s="106" t="n">
        <x:f>COUNTIF(C27:AG27,$A$8)+COUNTIF(C27:AG27,$A$9)+COUNTIF(C27:AG27,$A$10)+COUNTIF(C27:AG27,$A$11)</x:f>
        <x:v>21</x:v>
      </x:c>
      <x:c r="AI27" s="107" t="n">
        <x:f>COUNTIF(C27:AG27,$A$8)*$G$8+COUNTIF(C27:AG27,$A$9)*$G$9+COUNTIF(C27:AG27,$A$10)*$G$10+COUNTIF(C27:AG27,$A$11)*$G$11+COUNTIF(C27:AG27,$A$12)*$G$12+COUNTIF(C27:AG27,$A$13)*$G$13+COUNTIF(C27:AG27,$A$14)*$G$14+COUNTIF(C27:AG27,$A$15)*$G$15</x:f>
        <x:v>179.75</x:v>
      </x:c>
      <x:c r="AJ27" s="106" t="n">
        <x:f>COUNTIF(C27:AG27,$A$12)</x:f>
        <x:v>8</x:v>
      </x:c>
      <x:c r="AK27" s="106" t="n">
        <x:f>COUNTIF(C27:AG27,$A$13)</x:f>
        <x:v>1</x:v>
      </x:c>
      <x:c r="AL27" s="106" t="n">
        <x:f>COUNTIF(C27:AG27,$A$14)</x:f>
        <x:v>0</x:v>
      </x:c>
      <x:c r="AM27" s="106" t="n">
        <x:f>COUNTIF(C27:AG27,$A$15)</x:f>
        <x:v>1</x:v>
      </x:c>
    </x:row>
    <x:row r="28" ht="20" customHeight="1">
      <x:c r="A28" s="91" t="str">
        <x:v>Isabel Neumann</x:v>
      </x:c>
      <x:c r="B28" s="91" t="str">
        <x:v>Teilzeit</x:v>
      </x:c>
      <x:c r="C28" s="105" t="str">
        <x:v>2B</x:v>
      </x:c>
      <x:c r="D28" s="105" t="str">
        <x:v>FR</x:v>
      </x:c>
      <x:c r="E28" s="105" t="str">
        <x:v>FR</x:v>
      </x:c>
      <x:c r="F28" s="105" t="str">
        <x:v>K</x:v>
      </x:c>
      <x:c r="G28" s="105" t="str">
        <x:v>2B</x:v>
      </x:c>
      <x:c r="H28" s="105" t="str">
        <x:v>1A</x:v>
      </x:c>
      <x:c r="I28" s="105" t="str">
        <x:v>1B</x:v>
      </x:c>
      <x:c r="J28" s="105" t="str">
        <x:v>2A</x:v>
      </x:c>
      <x:c r="K28" s="105" t="str">
        <x:v>FR</x:v>
      </x:c>
      <x:c r="L28" s="105" t="str">
        <x:v>FR</x:v>
      </x:c>
      <x:c r="M28" s="105" t="str">
        <x:v>1B</x:v>
      </x:c>
      <x:c r="N28" s="105" t="str">
        <x:v>2A</x:v>
      </x:c>
      <x:c r="O28" s="105" t="str">
        <x:v>2B</x:v>
      </x:c>
      <x:c r="P28" s="105" t="str">
        <x:v>1A</x:v>
      </x:c>
      <x:c r="Q28" s="105" t="str">
        <x:v>1B</x:v>
      </x:c>
      <x:c r="R28" s="105" t="str">
        <x:v>1A</x:v>
      </x:c>
      <x:c r="S28" s="105" t="str">
        <x:v>FR</x:v>
      </x:c>
      <x:c r="T28" s="105" t="str">
        <x:v>F</x:v>
      </x:c>
      <x:c r="U28" s="105" t="str">
        <x:v>1B</x:v>
      </x:c>
      <x:c r="V28" s="105" t="str">
        <x:v>2A</x:v>
      </x:c>
      <x:c r="W28" s="105" t="str">
        <x:v>2B</x:v>
      </x:c>
      <x:c r="X28" s="105" t="str">
        <x:v>1A</x:v>
      </x:c>
      <x:c r="Y28" s="105" t="str">
        <x:v>FR</x:v>
      </x:c>
      <x:c r="Z28" s="105" t="str">
        <x:v>FR</x:v>
      </x:c>
      <x:c r="AA28" s="105" t="str">
        <x:v>2B</x:v>
      </x:c>
      <x:c r="AB28" s="105" t="str">
        <x:v>1A</x:v>
      </x:c>
      <x:c r="AC28" s="105" t="str">
        <x:v>1B</x:v>
      </x:c>
      <x:c r="AD28" s="105" t="str">
        <x:v>2A</x:v>
      </x:c>
      <x:c r="AE28" s="105" t="str">
        <x:v>2B</x:v>
      </x:c>
      <x:c r="AF28" s="105" t="str">
        <x:v>FR</x:v>
      </x:c>
      <x:c r="AG28" s="105" t="str">
        <x:v>1B</x:v>
      </x:c>
      <x:c r="AH28" s="106" t="n">
        <x:f>COUNTIF(C28:AG28,$A$8)+COUNTIF(C28:AG28,$A$9)+COUNTIF(C28:AG28,$A$10)+COUNTIF(C28:AG28,$A$11)</x:f>
        <x:v>21</x:v>
      </x:c>
      <x:c r="AI28" s="107" t="n">
        <x:f>COUNTIF(C28:AG28,$A$8)*$G$8+COUNTIF(C28:AG28,$A$9)*$G$9+COUNTIF(C28:AG28,$A$10)*$G$10+COUNTIF(C28:AG28,$A$11)*$G$11+COUNTIF(C28:AG28,$A$12)*$G$12+COUNTIF(C28:AG28,$A$13)*$G$13+COUNTIF(C28:AG28,$A$14)*$G$14+COUNTIF(C28:AG28,$A$15)*$G$15</x:f>
        <x:v>179.5</x:v>
      </x:c>
      <x:c r="AJ28" s="106" t="n">
        <x:f>COUNTIF(C28:AG28,$A$12)</x:f>
        <x:v>8</x:v>
      </x:c>
      <x:c r="AK28" s="106" t="n">
        <x:f>COUNTIF(C28:AG28,$A$13)</x:f>
        <x:v>1</x:v>
      </x:c>
      <x:c r="AL28" s="106" t="n">
        <x:f>COUNTIF(C28:AG28,$A$14)</x:f>
        <x:v>1</x:v>
      </x:c>
      <x:c r="AM28" s="106" t="n">
        <x:f>COUNTIF(C28:AG28,$A$15)</x:f>
        <x:v>0</x:v>
      </x:c>
    </x:row>
    <x:row r="29" ht="20" customHeight="1">
      <x:c r="A29" s="91" t="str">
        <x:v>Jonas Klein</x:v>
      </x:c>
      <x:c r="B29" s="91" t="str">
        <x:v>Vollzeit</x:v>
      </x:c>
      <x:c r="C29" s="105" t="str">
        <x:v>1A</x:v>
      </x:c>
      <x:c r="D29" s="105" t="str">
        <x:v>FR</x:v>
      </x:c>
      <x:c r="E29" s="105" t="str">
        <x:v>FR</x:v>
      </x:c>
      <x:c r="F29" s="105" t="str">
        <x:v>2B</x:v>
      </x:c>
      <x:c r="G29" s="105" t="str">
        <x:v>1A</x:v>
      </x:c>
      <x:c r="H29" s="105" t="str">
        <x:v>1B</x:v>
      </x:c>
      <x:c r="I29" s="105" t="str">
        <x:v>2A</x:v>
      </x:c>
      <x:c r="J29" s="105" t="str">
        <x:v>2B</x:v>
      </x:c>
      <x:c r="K29" s="105" t="str">
        <x:v>FR</x:v>
      </x:c>
      <x:c r="L29" s="105" t="str">
        <x:v>1B</x:v>
      </x:c>
      <x:c r="M29" s="105" t="str">
        <x:v>F</x:v>
      </x:c>
      <x:c r="N29" s="105" t="str">
        <x:v>2B</x:v>
      </x:c>
      <x:c r="O29" s="105" t="str">
        <x:v>1A</x:v>
      </x:c>
      <x:c r="P29" s="105" t="str">
        <x:v>1B</x:v>
      </x:c>
      <x:c r="Q29" s="105" t="str">
        <x:v>2A</x:v>
      </x:c>
      <x:c r="R29" s="105" t="str">
        <x:v>FR</x:v>
      </x:c>
      <x:c r="S29" s="105" t="str">
        <x:v>FR</x:v>
      </x:c>
      <x:c r="T29" s="105" t="str">
        <x:v>1B</x:v>
      </x:c>
      <x:c r="U29" s="105" t="str">
        <x:v>2A</x:v>
      </x:c>
      <x:c r="V29" s="105" t="str">
        <x:v>2B</x:v>
      </x:c>
      <x:c r="W29" s="105" t="str">
        <x:v>1A</x:v>
      </x:c>
      <x:c r="X29" s="105" t="str">
        <x:v>1B</x:v>
      </x:c>
      <x:c r="Y29" s="105" t="str">
        <x:v>FR</x:v>
      </x:c>
      <x:c r="Z29" s="105" t="str">
        <x:v>FR</x:v>
      </x:c>
      <x:c r="AA29" s="105" t="str">
        <x:v>1A</x:v>
      </x:c>
      <x:c r="AB29" s="105" t="str">
        <x:v>1B</x:v>
      </x:c>
      <x:c r="AC29" s="105" t="str">
        <x:v>2A</x:v>
      </x:c>
      <x:c r="AD29" s="105" t="str">
        <x:v>2B</x:v>
      </x:c>
      <x:c r="AE29" s="105" t="str">
        <x:v>1A</x:v>
      </x:c>
      <x:c r="AF29" s="105" t="str">
        <x:v>1A</x:v>
      </x:c>
      <x:c r="AG29" s="105" t="str">
        <x:v>FR</x:v>
      </x:c>
      <x:c r="AH29" s="106" t="n">
        <x:f>COUNTIF(C29:AG29,$A$8)+COUNTIF(C29:AG29,$A$9)+COUNTIF(C29:AG29,$A$10)+COUNTIF(C29:AG29,$A$11)</x:f>
        <x:v>22</x:v>
      </x:c>
      <x:c r="AI29" s="107" t="n">
        <x:f>COUNTIF(C29:AG29,$A$8)*$G$8+COUNTIF(C29:AG29,$A$9)*$G$9+COUNTIF(C29:AG29,$A$10)*$G$10+COUNTIF(C29:AG29,$A$11)*$G$11+COUNTIF(C29:AG29,$A$12)*$G$12+COUNTIF(C29:AG29,$A$13)*$G$13+COUNTIF(C29:AG29,$A$14)*$G$14+COUNTIF(C29:AG29,$A$15)*$G$15</x:f>
        <x:v>188</x:v>
      </x:c>
      <x:c r="AJ29" s="106" t="n">
        <x:f>COUNTIF(C29:AG29,$A$12)</x:f>
        <x:v>8</x:v>
      </x:c>
      <x:c r="AK29" s="106" t="n">
        <x:f>COUNTIF(C29:AG29,$A$13)</x:f>
        <x:v>1</x:v>
      </x:c>
      <x:c r="AL29" s="106" t="n">
        <x:f>COUNTIF(C29:AG29,$A$14)</x:f>
        <x:v>0</x:v>
      </x:c>
      <x:c r="AM29" s="106" t="n">
        <x:f>COUNTIF(C29:AG29,$A$15)</x:f>
        <x:v>0</x:v>
      </x:c>
    </x:row>
    <x:row r="30" ht="20" customHeight="1">
      <x:c r="A30" s="91" t="str">
        <x:v>Lara Zimmermann</x:v>
      </x:c>
      <x:c r="B30" s="91" t="str">
        <x:v>Vollzeit</x:v>
      </x:c>
      <x:c r="C30" s="105" t="str">
        <x:v>1B</x:v>
      </x:c>
      <x:c r="D30" s="105" t="str">
        <x:v>FR</x:v>
      </x:c>
      <x:c r="E30" s="105" t="str">
        <x:v>FR</x:v>
      </x:c>
      <x:c r="F30" s="105" t="str">
        <x:v>F</x:v>
      </x:c>
      <x:c r="G30" s="105" t="str">
        <x:v>1B</x:v>
      </x:c>
      <x:c r="H30" s="105" t="str">
        <x:v>2A</x:v>
      </x:c>
      <x:c r="I30" s="105" t="str">
        <x:v>2B</x:v>
      </x:c>
      <x:c r="J30" s="105" t="str">
        <x:v>1A</x:v>
      </x:c>
      <x:c r="K30" s="105" t="str">
        <x:v>1A</x:v>
      </x:c>
      <x:c r="L30" s="105" t="str">
        <x:v>FR</x:v>
      </x:c>
      <x:c r="M30" s="105" t="str">
        <x:v>2B</x:v>
      </x:c>
      <x:c r="N30" s="105" t="str">
        <x:v>1A</x:v>
      </x:c>
      <x:c r="O30" s="105" t="str">
        <x:v>1B</x:v>
      </x:c>
      <x:c r="P30" s="105" t="str">
        <x:v>2A</x:v>
      </x:c>
      <x:c r="Q30" s="105" t="str">
        <x:v>2B</x:v>
      </x:c>
      <x:c r="R30" s="105" t="str">
        <x:v>FR</x:v>
      </x:c>
      <x:c r="S30" s="105" t="str">
        <x:v>FR</x:v>
      </x:c>
      <x:c r="T30" s="105" t="str">
        <x:v>2A</x:v>
      </x:c>
      <x:c r="U30" s="105" t="str">
        <x:v>2B</x:v>
      </x:c>
      <x:c r="V30" s="105" t="str">
        <x:v>1A</x:v>
      </x:c>
      <x:c r="W30" s="105" t="str">
        <x:v>1B</x:v>
      </x:c>
      <x:c r="X30" s="105" t="str">
        <x:v>2A</x:v>
      </x:c>
      <x:c r="Y30" s="105" t="str">
        <x:v>FR</x:v>
      </x:c>
      <x:c r="Z30" s="105" t="str">
        <x:v>1B</x:v>
      </x:c>
      <x:c r="AA30" s="105" t="str">
        <x:v>1B</x:v>
      </x:c>
      <x:c r="AB30" s="105" t="str">
        <x:v>2A</x:v>
      </x:c>
      <x:c r="AC30" s="105" t="str">
        <x:v>U</x:v>
      </x:c>
      <x:c r="AD30" s="105" t="str">
        <x:v>1A</x:v>
      </x:c>
      <x:c r="AE30" s="105" t="str">
        <x:v>1B</x:v>
      </x:c>
      <x:c r="AF30" s="105" t="str">
        <x:v>FR</x:v>
      </x:c>
      <x:c r="AG30" s="105" t="str">
        <x:v>FR</x:v>
      </x:c>
      <x:c r="AH30" s="106" t="n">
        <x:f>COUNTIF(C30:AG30,$A$8)+COUNTIF(C30:AG30,$A$9)+COUNTIF(C30:AG30,$A$10)+COUNTIF(C30:AG30,$A$11)</x:f>
        <x:v>21</x:v>
      </x:c>
      <x:c r="AI30" s="107" t="n">
        <x:f>COUNTIF(C30:AG30,$A$8)*$G$8+COUNTIF(C30:AG30,$A$9)*$G$9+COUNTIF(C30:AG30,$A$10)*$G$10+COUNTIF(C30:AG30,$A$11)*$G$11+COUNTIF(C30:AG30,$A$12)*$G$12+COUNTIF(C30:AG30,$A$13)*$G$13+COUNTIF(C30:AG30,$A$14)*$G$14+COUNTIF(C30:AG30,$A$15)*$G$15</x:f>
        <x:v>179.75</x:v>
      </x:c>
      <x:c r="AJ30" s="106" t="n">
        <x:f>COUNTIF(C30:AG30,$A$12)</x:f>
        <x:v>8</x:v>
      </x:c>
      <x:c r="AK30" s="106" t="n">
        <x:f>COUNTIF(C30:AG30,$A$13)</x:f>
        <x:v>1</x:v>
      </x:c>
      <x:c r="AL30" s="106" t="n">
        <x:f>COUNTIF(C30:AG30,$A$14)</x:f>
        <x:v>0</x:v>
      </x:c>
      <x:c r="AM30" s="106" t="n">
        <x:f>COUNTIF(C30:AG30,$A$15)</x:f>
        <x:v>1</x:v>
      </x:c>
    </x:row>
    <x:row r="31" ht="20" customHeight="1">
      <x:c r="A31" s="91" t="str">
        <x:v>Max Berger</x:v>
      </x:c>
      <x:c r="B31" s="91" t="str">
        <x:v>Aushilfe</x:v>
      </x:c>
      <x:c r="C31" s="105" t="str">
        <x:v>2A</x:v>
      </x:c>
      <x:c r="D31" s="105" t="str">
        <x:v>FR</x:v>
      </x:c>
      <x:c r="E31" s="105" t="str">
        <x:v>1B</x:v>
      </x:c>
      <x:c r="F31" s="105" t="str">
        <x:v>1B</x:v>
      </x:c>
      <x:c r="G31" s="105" t="str">
        <x:v>2A</x:v>
      </x:c>
      <x:c r="H31" s="105" t="str">
        <x:v>2B</x:v>
      </x:c>
      <x:c r="I31" s="105" t="str">
        <x:v>1A</x:v>
      </x:c>
      <x:c r="J31" s="105" t="str">
        <x:v>1B</x:v>
      </x:c>
      <x:c r="K31" s="105" t="str">
        <x:v>FR</x:v>
      </x:c>
      <x:c r="L31" s="105" t="str">
        <x:v>FR</x:v>
      </x:c>
      <x:c r="M31" s="105" t="str">
        <x:v>1A</x:v>
      </x:c>
      <x:c r="N31" s="105" t="str">
        <x:v>1B</x:v>
      </x:c>
      <x:c r="O31" s="105" t="str">
        <x:v>2A</x:v>
      </x:c>
      <x:c r="P31" s="105" t="str">
        <x:v>2B</x:v>
      </x:c>
      <x:c r="Q31" s="105" t="str">
        <x:v>1A</x:v>
      </x:c>
      <x:c r="R31" s="105" t="str">
        <x:v>FR</x:v>
      </x:c>
      <x:c r="S31" s="105" t="str">
        <x:v>FR</x:v>
      </x:c>
      <x:c r="T31" s="105" t="str">
        <x:v>2B</x:v>
      </x:c>
      <x:c r="U31" s="105" t="str">
        <x:v>1A</x:v>
      </x:c>
      <x:c r="V31" s="105" t="str">
        <x:v>1B</x:v>
      </x:c>
      <x:c r="W31" s="105" t="str">
        <x:v>2A</x:v>
      </x:c>
      <x:c r="X31" s="105" t="str">
        <x:v>2B</x:v>
      </x:c>
      <x:c r="Y31" s="105" t="str">
        <x:v>1A</x:v>
      </x:c>
      <x:c r="Z31" s="105" t="str">
        <x:v>FR</x:v>
      </x:c>
      <x:c r="AA31" s="105" t="str">
        <x:v>2A</x:v>
      </x:c>
      <x:c r="AB31" s="105" t="str">
        <x:v>2B</x:v>
      </x:c>
      <x:c r="AC31" s="105" t="str">
        <x:v>1A</x:v>
      </x:c>
      <x:c r="AD31" s="105" t="str">
        <x:v>1B</x:v>
      </x:c>
      <x:c r="AE31" s="105" t="str">
        <x:v>2A</x:v>
      </x:c>
      <x:c r="AF31" s="105" t="str">
        <x:v>FR</x:v>
      </x:c>
      <x:c r="AG31" s="105" t="str">
        <x:v>FR</x:v>
      </x:c>
      <x:c r="AH31" s="106" t="n">
        <x:f>COUNTIF(C31:AG31,$A$8)+COUNTIF(C31:AG31,$A$9)+COUNTIF(C31:AG31,$A$10)+COUNTIF(C31:AG31,$A$11)</x:f>
        <x:v>23</x:v>
      </x:c>
      <x:c r="AI31" s="107" t="n">
        <x:f>COUNTIF(C31:AG31,$A$8)*$G$8+COUNTIF(C31:AG31,$A$9)*$G$9+COUNTIF(C31:AG31,$A$10)*$G$10+COUNTIF(C31:AG31,$A$11)*$G$11+COUNTIF(C31:AG31,$A$12)*$G$12+COUNTIF(C31:AG31,$A$13)*$G$13+COUNTIF(C31:AG31,$A$14)*$G$14+COUNTIF(C31:AG31,$A$15)*$G$15</x:f>
        <x:v>197</x:v>
      </x:c>
      <x:c r="AJ31" s="106" t="n">
        <x:f>COUNTIF(C31:AG31,$A$12)</x:f>
        <x:v>8</x:v>
      </x:c>
      <x:c r="AK31" s="106" t="n">
        <x:f>COUNTIF(C31:AG31,$A$13)</x:f>
        <x:v>0</x:v>
      </x:c>
      <x:c r="AL31" s="106" t="n">
        <x:f>COUNTIF(C31:AG31,$A$14)</x:f>
        <x:v>0</x:v>
      </x:c>
      <x:c r="AM31" s="106" t="n">
        <x:f>COUNTIF(C31:AG31,$A$15)</x:f>
        <x:v>0</x:v>
      </x:c>
    </x:row>
    <x:row r="32" ht="20" customHeight="1">
      <x:c r="A32" s="91" t="str">
        <x:v>Nina Schwarz</x:v>
      </x:c>
      <x:c r="B32" s="91" t="str">
        <x:v>Teilzeit</x:v>
      </x:c>
      <x:c r="C32" s="105" t="str">
        <x:v>2B</x:v>
      </x:c>
      <x:c r="D32" s="105" t="str">
        <x:v>1A</x:v>
      </x:c>
      <x:c r="E32" s="105" t="str">
        <x:v>FR</x:v>
      </x:c>
      <x:c r="F32" s="105" t="str">
        <x:v>2A</x:v>
      </x:c>
      <x:c r="G32" s="105" t="str">
        <x:v>2B</x:v>
      </x:c>
      <x:c r="H32" s="105" t="str">
        <x:v>1A</x:v>
      </x:c>
      <x:c r="I32" s="105" t="str">
        <x:v>1B</x:v>
      </x:c>
      <x:c r="J32" s="105" t="str">
        <x:v>2A</x:v>
      </x:c>
      <x:c r="K32" s="105" t="str">
        <x:v>FR</x:v>
      </x:c>
      <x:c r="L32" s="105" t="str">
        <x:v>FR</x:v>
      </x:c>
      <x:c r="M32" s="105" t="str">
        <x:v>1B</x:v>
      </x:c>
      <x:c r="N32" s="105" t="str">
        <x:v>2A</x:v>
      </x:c>
      <x:c r="O32" s="105" t="str">
        <x:v>2B</x:v>
      </x:c>
      <x:c r="P32" s="105" t="str">
        <x:v>1A</x:v>
      </x:c>
      <x:c r="Q32" s="105" t="str">
        <x:v>1B</x:v>
      </x:c>
      <x:c r="R32" s="105" t="str">
        <x:v>FR</x:v>
      </x:c>
      <x:c r="S32" s="105" t="str">
        <x:v>1B</x:v>
      </x:c>
      <x:c r="T32" s="105" t="str">
        <x:v>1A</x:v>
      </x:c>
      <x:c r="U32" s="105" t="str">
        <x:v>1B</x:v>
      </x:c>
      <x:c r="V32" s="105" t="str">
        <x:v>2A</x:v>
      </x:c>
      <x:c r="W32" s="105" t="str">
        <x:v>2B</x:v>
      </x:c>
      <x:c r="X32" s="105" t="str">
        <x:v>1A</x:v>
      </x:c>
      <x:c r="Y32" s="105" t="str">
        <x:v>FR</x:v>
      </x:c>
      <x:c r="Z32" s="105" t="str">
        <x:v>FR</x:v>
      </x:c>
      <x:c r="AA32" s="105" t="str">
        <x:v>2B</x:v>
      </x:c>
      <x:c r="AB32" s="105" t="str">
        <x:v>1A</x:v>
      </x:c>
      <x:c r="AC32" s="105" t="str">
        <x:v>1B</x:v>
      </x:c>
      <x:c r="AD32" s="105" t="str">
        <x:v>2A</x:v>
      </x:c>
      <x:c r="AE32" s="105" t="str">
        <x:v>2B</x:v>
      </x:c>
      <x:c r="AF32" s="105" t="str">
        <x:v>FR</x:v>
      </x:c>
      <x:c r="AG32" s="105" t="str">
        <x:v>FR</x:v>
      </x:c>
      <x:c r="AH32" s="106" t="n">
        <x:f>COUNTIF(C32:AG32,$A$8)+COUNTIF(C32:AG32,$A$9)+COUNTIF(C32:AG32,$A$10)+COUNTIF(C32:AG32,$A$11)</x:f>
        <x:v>23</x:v>
      </x:c>
      <x:c r="AI32" s="107" t="n">
        <x:f>COUNTIF(C32:AG32,$A$8)*$G$8+COUNTIF(C32:AG32,$A$9)*$G$9+COUNTIF(C32:AG32,$A$10)*$G$10+COUNTIF(C32:AG32,$A$11)*$G$11+COUNTIF(C32:AG32,$A$12)*$G$12+COUNTIF(C32:AG32,$A$13)*$G$13+COUNTIF(C32:AG32,$A$14)*$G$14+COUNTIF(C32:AG32,$A$15)*$G$15</x:f>
        <x:v>196.75</x:v>
      </x:c>
      <x:c r="AJ32" s="106" t="n">
        <x:f>COUNTIF(C32:AG32,$A$12)</x:f>
        <x:v>8</x:v>
      </x:c>
      <x:c r="AK32" s="106" t="n">
        <x:f>COUNTIF(C32:AG32,$A$13)</x:f>
        <x:v>0</x:v>
      </x:c>
      <x:c r="AL32" s="106" t="n">
        <x:f>COUNTIF(C32:AG32,$A$14)</x:f>
        <x:v>0</x:v>
      </x:c>
      <x:c r="AM32" s="106" t="n">
        <x:f>COUNTIF(C32:AG32,$A$15)</x:f>
        <x:v>0</x:v>
      </x:c>
    </x:row>
    <x:row r="33" ht="20" customHeight="1">
      <x:c r="A33" s="91" t="str">
        <x:v>Oskar Lang</x:v>
      </x:c>
      <x:c r="B33" s="91" t="str">
        <x:v>Vollzeit</x:v>
      </x:c>
      <x:c r="C33" s="105" t="str">
        <x:v>1A</x:v>
      </x:c>
      <x:c r="D33" s="105" t="str">
        <x:v>FR</x:v>
      </x:c>
      <x:c r="E33" s="105" t="str">
        <x:v>FR</x:v>
      </x:c>
      <x:c r="F33" s="105" t="str">
        <x:v>2B</x:v>
      </x:c>
      <x:c r="G33" s="105" t="str">
        <x:v>1A</x:v>
      </x:c>
      <x:c r="H33" s="105" t="str">
        <x:v>1B</x:v>
      </x:c>
      <x:c r="I33" s="105" t="str">
        <x:v>2A</x:v>
      </x:c>
      <x:c r="J33" s="105" t="str">
        <x:v>2B</x:v>
      </x:c>
      <x:c r="K33" s="105" t="str">
        <x:v>FR</x:v>
      </x:c>
      <x:c r="L33" s="105" t="str">
        <x:v>FR</x:v>
      </x:c>
      <x:c r="M33" s="105" t="str">
        <x:v>2A</x:v>
      </x:c>
      <x:c r="N33" s="105" t="str">
        <x:v>2B</x:v>
      </x:c>
      <x:c r="O33" s="105" t="str">
        <x:v>1A</x:v>
      </x:c>
      <x:c r="P33" s="105" t="str">
        <x:v>1B</x:v>
      </x:c>
      <x:c r="Q33" s="105" t="str">
        <x:v>2A</x:v>
      </x:c>
      <x:c r="R33" s="105" t="str">
        <x:v>1A</x:v>
      </x:c>
      <x:c r="S33" s="105" t="str">
        <x:v>FR</x:v>
      </x:c>
      <x:c r="T33" s="105" t="str">
        <x:v>1B</x:v>
      </x:c>
      <x:c r="U33" s="105" t="str">
        <x:v>2A</x:v>
      </x:c>
      <x:c r="V33" s="105" t="str">
        <x:v>2B</x:v>
      </x:c>
      <x:c r="W33" s="105" t="str">
        <x:v>1A</x:v>
      </x:c>
      <x:c r="X33" s="105" t="str">
        <x:v>1B</x:v>
      </x:c>
      <x:c r="Y33" s="105" t="str">
        <x:v>FR</x:v>
      </x:c>
      <x:c r="Z33" s="105" t="str">
        <x:v>FR</x:v>
      </x:c>
      <x:c r="AA33" s="105" t="str">
        <x:v>1A</x:v>
      </x:c>
      <x:c r="AB33" s="105" t="str">
        <x:v>F</x:v>
      </x:c>
      <x:c r="AC33" s="105" t="str">
        <x:v>2A</x:v>
      </x:c>
      <x:c r="AD33" s="105" t="str">
        <x:v>2B</x:v>
      </x:c>
      <x:c r="AE33" s="105" t="str">
        <x:v>1A</x:v>
      </x:c>
      <x:c r="AF33" s="105" t="str">
        <x:v>FR</x:v>
      </x:c>
      <x:c r="AG33" s="105" t="str">
        <x:v>1B</x:v>
      </x:c>
      <x:c r="AH33" s="106" t="n">
        <x:f>COUNTIF(C33:AG33,$A$8)+COUNTIF(C33:AG33,$A$9)+COUNTIF(C33:AG33,$A$10)+COUNTIF(C33:AG33,$A$11)</x:f>
        <x:v>22</x:v>
      </x:c>
      <x:c r="AI33" s="107" t="n">
        <x:f>COUNTIF(C33:AG33,$A$8)*$G$8+COUNTIF(C33:AG33,$A$9)*$G$9+COUNTIF(C33:AG33,$A$10)*$G$10+COUNTIF(C33:AG33,$A$11)*$G$11+COUNTIF(C33:AG33,$A$12)*$G$12+COUNTIF(C33:AG33,$A$13)*$G$13+COUNTIF(C33:AG33,$A$14)*$G$14+COUNTIF(C33:AG33,$A$15)*$G$15</x:f>
        <x:v>188.25</x:v>
      </x:c>
      <x:c r="AJ33" s="106" t="n">
        <x:f>COUNTIF(C33:AG33,$A$12)</x:f>
        <x:v>8</x:v>
      </x:c>
      <x:c r="AK33" s="106" t="n">
        <x:f>COUNTIF(C33:AG33,$A$13)</x:f>
        <x:v>1</x:v>
      </x:c>
      <x:c r="AL33" s="106" t="n">
        <x:f>COUNTIF(C33:AG33,$A$14)</x:f>
        <x:v>0</x:v>
      </x:c>
      <x:c r="AM33" s="106" t="n">
        <x:f>COUNTIF(C33:AG33,$A$15)</x:f>
        <x:v>0</x:v>
      </x:c>
    </x:row>
    <x:row r="34" ht="20" customHeight="1">
      <x:c r="A34" s="91" t="str">
        <x:v>Paula Krüger</x:v>
      </x:c>
      <x:c r="B34" s="91" t="str">
        <x:v>Ausbildung</x:v>
      </x:c>
      <x:c r="C34" s="105" t="str">
        <x:v>1B</x:v>
      </x:c>
      <x:c r="D34" s="105" t="str">
        <x:v>FR</x:v>
      </x:c>
      <x:c r="E34" s="105" t="str">
        <x:v>FR</x:v>
      </x:c>
      <x:c r="F34" s="105" t="str">
        <x:v>1A</x:v>
      </x:c>
      <x:c r="G34" s="105" t="str">
        <x:v>1B</x:v>
      </x:c>
      <x:c r="H34" s="105" t="str">
        <x:v>2A</x:v>
      </x:c>
      <x:c r="I34" s="105" t="str">
        <x:v>2B</x:v>
      </x:c>
      <x:c r="J34" s="105" t="str">
        <x:v>1A</x:v>
      </x:c>
      <x:c r="K34" s="105" t="str">
        <x:v>FR</x:v>
      </x:c>
      <x:c r="L34" s="105" t="str">
        <x:v>1B</x:v>
      </x:c>
      <x:c r="M34" s="105" t="str">
        <x:v>2B</x:v>
      </x:c>
      <x:c r="N34" s="105" t="str">
        <x:v>1A</x:v>
      </x:c>
      <x:c r="O34" s="105" t="str">
        <x:v>1B</x:v>
      </x:c>
      <x:c r="P34" s="105" t="str">
        <x:v>2A</x:v>
      </x:c>
      <x:c r="Q34" s="105" t="str">
        <x:v>2B</x:v>
      </x:c>
      <x:c r="R34" s="105" t="str">
        <x:v>FR</x:v>
      </x:c>
      <x:c r="S34" s="105" t="str">
        <x:v>FR</x:v>
      </x:c>
      <x:c r="T34" s="105" t="str">
        <x:v>2A</x:v>
      </x:c>
      <x:c r="U34" s="105" t="str">
        <x:v>F</x:v>
      </x:c>
      <x:c r="V34" s="105" t="str">
        <x:v>1A</x:v>
      </x:c>
      <x:c r="W34" s="105" t="str">
        <x:v>1B</x:v>
      </x:c>
      <x:c r="X34" s="105" t="str">
        <x:v>2A</x:v>
      </x:c>
      <x:c r="Y34" s="105" t="str">
        <x:v>FR</x:v>
      </x:c>
      <x:c r="Z34" s="105" t="str">
        <x:v>FR</x:v>
      </x:c>
      <x:c r="AA34" s="105" t="str">
        <x:v>1B</x:v>
      </x:c>
      <x:c r="AB34" s="105" t="str">
        <x:v>2A</x:v>
      </x:c>
      <x:c r="AC34" s="105" t="str">
        <x:v>2B</x:v>
      </x:c>
      <x:c r="AD34" s="105" t="str">
        <x:v>1A</x:v>
      </x:c>
      <x:c r="AE34" s="105" t="str">
        <x:v>1B</x:v>
      </x:c>
      <x:c r="AF34" s="105" t="str">
        <x:v>1A</x:v>
      </x:c>
      <x:c r="AG34" s="105" t="str">
        <x:v>FR</x:v>
      </x:c>
      <x:c r="AH34" s="106" t="n">
        <x:f>COUNTIF(C34:AG34,$A$8)+COUNTIF(C34:AG34,$A$9)+COUNTIF(C34:AG34,$A$10)+COUNTIF(C34:AG34,$A$11)</x:f>
        <x:v>22</x:v>
      </x:c>
      <x:c r="AI34" s="107" t="n">
        <x:f>COUNTIF(C34:AG34,$A$8)*$G$8+COUNTIF(C34:AG34,$A$9)*$G$9+COUNTIF(C34:AG34,$A$10)*$G$10+COUNTIF(C34:AG34,$A$11)*$G$11+COUNTIF(C34:AG34,$A$12)*$G$12+COUNTIF(C34:AG34,$A$13)*$G$13+COUNTIF(C34:AG34,$A$14)*$G$14+COUNTIF(C34:AG34,$A$15)*$G$15</x:f>
        <x:v>188.25</x:v>
      </x:c>
      <x:c r="AJ34" s="106" t="n">
        <x:f>COUNTIF(C34:AG34,$A$12)</x:f>
        <x:v>8</x:v>
      </x:c>
      <x:c r="AK34" s="106" t="n">
        <x:f>COUNTIF(C34:AG34,$A$13)</x:f>
        <x:v>1</x:v>
      </x:c>
      <x:c r="AL34" s="106" t="n">
        <x:f>COUNTIF(C34:AG34,$A$14)</x:f>
        <x:v>0</x:v>
      </x:c>
      <x:c r="AM34" s="106" t="n">
        <x:f>COUNTIF(C34:AG34,$A$15)</x:f>
        <x:v>0</x:v>
      </x:c>
    </x:row>
    <x:row r="35">
      <x:c r="A35" s="89"/>
      <x:c r="B35" s="89"/>
      <x:c r="C35" s="89"/>
      <x:c r="D35" s="89"/>
      <x:c r="E35" s="89"/>
      <x:c r="F35" s="89"/>
      <x:c r="G35" s="89"/>
      <x:c r="H35" s="89"/>
      <x:c r="I35" s="89"/>
      <x:c r="J35" s="89"/>
      <x:c r="K35" s="89"/>
      <x:c r="L35" s="89"/>
      <x:c r="M35" s="89"/>
      <x:c r="N35" s="89"/>
      <x:c r="O35" s="89"/>
      <x:c r="P35" s="89"/>
      <x:c r="Q35" s="89"/>
      <x:c r="R35" s="89"/>
      <x:c r="S35" s="89"/>
      <x:c r="T35" s="89"/>
      <x:c r="U35" s="89"/>
      <x:c r="V35" s="89"/>
      <x:c r="W35" s="89"/>
      <x:c r="X35" s="89"/>
      <x:c r="Y35" s="89"/>
      <x:c r="Z35" s="89"/>
      <x:c r="AA35" s="89"/>
      <x:c r="AB35" s="89"/>
      <x:c r="AC35" s="89"/>
      <x:c r="AD35" s="89"/>
      <x:c r="AE35" s="89"/>
      <x:c r="AF35" s="89"/>
      <x:c r="AG35" s="89"/>
      <x:c r="AH35" s="89"/>
      <x:c r="AI35" s="89"/>
      <x:c r="AJ35" s="89"/>
      <x:c r="AK35" s="89"/>
      <x:c r="AL35" s="89"/>
      <x:c r="AM35" s="89"/>
    </x:row>
    <x:row r="36">
      <x:c r="A36" s="89"/>
      <x:c r="B36" s="89"/>
      <x:c r="C36" s="89"/>
      <x:c r="D36" s="89"/>
      <x:c r="E36" s="89"/>
      <x:c r="F36" s="89"/>
      <x:c r="G36" s="89"/>
      <x:c r="H36" s="89"/>
      <x:c r="I36" s="89"/>
      <x:c r="J36" s="89"/>
      <x:c r="K36" s="89"/>
      <x:c r="L36" s="89"/>
      <x:c r="M36" s="89"/>
      <x:c r="N36" s="89"/>
      <x:c r="O36" s="89"/>
      <x:c r="P36" s="89"/>
      <x:c r="Q36" s="89"/>
      <x:c r="R36" s="89"/>
      <x:c r="S36" s="89"/>
      <x:c r="T36" s="89"/>
      <x:c r="U36" s="89"/>
      <x:c r="V36" s="89"/>
      <x:c r="W36" s="89"/>
      <x:c r="X36" s="89"/>
      <x:c r="Y36" s="89"/>
      <x:c r="Z36" s="89"/>
      <x:c r="AA36" s="89"/>
      <x:c r="AB36" s="89"/>
      <x:c r="AC36" s="89"/>
      <x:c r="AD36" s="89"/>
      <x:c r="AE36" s="89"/>
      <x:c r="AF36" s="89"/>
      <x:c r="AG36" s="89"/>
      <x:c r="AH36" s="89"/>
      <x:c r="AI36" s="89"/>
      <x:c r="AJ36" s="89"/>
      <x:c r="AK36" s="89"/>
      <x:c r="AL36" s="89"/>
      <x:c r="AM36" s="89"/>
    </x:row>
    <x:row r="37" ht="24" customHeight="1">
      <x:c r="A37" s="93" t="str">
        <x:v>Tägliche Kontrolle</x:v>
      </x:c>
      <x:c r="B37" s="93"/>
      <x:c r="C37" s="89"/>
      <x:c r="D37" s="89"/>
      <x:c r="E37" s="89"/>
      <x:c r="F37" s="89"/>
      <x:c r="G37" s="89"/>
      <x:c r="H37" s="89"/>
      <x:c r="I37" s="89"/>
      <x:c r="J37" s="89"/>
      <x:c r="K37" s="89"/>
      <x:c r="L37" s="89"/>
      <x:c r="M37" s="89"/>
      <x:c r="N37" s="89"/>
      <x:c r="O37" s="89"/>
      <x:c r="P37" s="89"/>
      <x:c r="Q37" s="89"/>
      <x:c r="R37" s="89"/>
      <x:c r="S37" s="89"/>
      <x:c r="T37" s="89"/>
      <x:c r="U37" s="89"/>
      <x:c r="V37" s="89"/>
      <x:c r="W37" s="89"/>
      <x:c r="X37" s="89"/>
      <x:c r="Y37" s="89"/>
      <x:c r="Z37" s="89"/>
      <x:c r="AA37" s="89"/>
      <x:c r="AB37" s="89"/>
      <x:c r="AC37" s="89"/>
      <x:c r="AD37" s="89"/>
      <x:c r="AE37" s="89"/>
      <x:c r="AF37" s="89"/>
      <x:c r="AG37" s="89"/>
      <x:c r="AH37" s="89"/>
      <x:c r="AI37" s="89"/>
      <x:c r="AJ37" s="89"/>
      <x:c r="AK37" s="89"/>
      <x:c r="AL37" s="89"/>
      <x:c r="AM37" s="89"/>
    </x:row>
    <x:row r="38">
      <x:c r="A38" s="90" t="str">
        <x:v>Mitarbeitende geplant</x:v>
      </x:c>
      <x:c r="B38" s="90" t="str"/>
      <x:c r="C38" s="106" t="n">
        <x:f>IF(C$18="","",COUNTIF(C$20:C$34,$A$8)+COUNTIF(C$20:C$34,$A$9)+COUNTIF(C$20:C$34,$A$10)+COUNTIF(C$20:C$34,$A$11))</x:f>
        <x:v>15</x:v>
      </x:c>
      <x:c r="D38" s="106" t="n">
        <x:f>IF(D$18="","",COUNTIF(D$20:D$34,$A$8)+COUNTIF(D$20:D$34,$A$9)+COUNTIF(D$20:D$34,$A$10)+COUNTIF(D$20:D$34,$A$11))</x:f>
        <x:v>3</x:v>
      </x:c>
      <x:c r="E38" s="106" t="n">
        <x:f>IF(E$18="","",COUNTIF(E$20:E$34,$A$8)+COUNTIF(E$20:E$34,$A$9)+COUNTIF(E$20:E$34,$A$10)+COUNTIF(E$20:E$34,$A$11))</x:f>
        <x:v>3</x:v>
      </x:c>
      <x:c r="F38" s="106" t="n">
        <x:f>IF(F$18="","",COUNTIF(F$20:F$34,$A$8)+COUNTIF(F$20:F$34,$A$9)+COUNTIF(F$20:F$34,$A$10)+COUNTIF(F$20:F$34,$A$11))</x:f>
        <x:v>13</x:v>
      </x:c>
      <x:c r="G38" s="106" t="n">
        <x:f>IF(G$18="","",COUNTIF(G$20:G$34,$A$8)+COUNTIF(G$20:G$34,$A$9)+COUNTIF(G$20:G$34,$A$10)+COUNTIF(G$20:G$34,$A$11))</x:f>
        <x:v>15</x:v>
      </x:c>
      <x:c r="H38" s="106" t="n">
        <x:f>IF(H$18="","",COUNTIF(H$20:H$34,$A$8)+COUNTIF(H$20:H$34,$A$9)+COUNTIF(H$20:H$34,$A$10)+COUNTIF(H$20:H$34,$A$11))</x:f>
        <x:v>15</x:v>
      </x:c>
      <x:c r="I38" s="106" t="n">
        <x:f>IF(I$18="","",COUNTIF(I$20:I$34,$A$8)+COUNTIF(I$20:I$34,$A$9)+COUNTIF(I$20:I$34,$A$10)+COUNTIF(I$20:I$34,$A$11))</x:f>
        <x:v>15</x:v>
      </x:c>
      <x:c r="J38" s="106" t="n">
        <x:f>IF(J$18="","",COUNTIF(J$20:J$34,$A$8)+COUNTIF(J$20:J$34,$A$9)+COUNTIF(J$20:J$34,$A$10)+COUNTIF(J$20:J$34,$A$11))</x:f>
        <x:v>15</x:v>
      </x:c>
      <x:c r="K38" s="106" t="n">
        <x:f>IF(K$18="","",COUNTIF(K$20:K$34,$A$8)+COUNTIF(K$20:K$34,$A$9)+COUNTIF(K$20:K$34,$A$10)+COUNTIF(K$20:K$34,$A$11))</x:f>
        <x:v>3</x:v>
      </x:c>
      <x:c r="L38" s="106" t="n">
        <x:f>IF(L$18="","",COUNTIF(L$20:L$34,$A$8)+COUNTIF(L$20:L$34,$A$9)+COUNTIF(L$20:L$34,$A$10)+COUNTIF(L$20:L$34,$A$11))</x:f>
        <x:v>3</x:v>
      </x:c>
      <x:c r="M38" s="106" t="n">
        <x:f>IF(M$18="","",COUNTIF(M$20:M$34,$A$8)+COUNTIF(M$20:M$34,$A$9)+COUNTIF(M$20:M$34,$A$10)+COUNTIF(M$20:M$34,$A$11))</x:f>
        <x:v>14</x:v>
      </x:c>
      <x:c r="N38" s="106" t="n">
        <x:f>IF(N$18="","",COUNTIF(N$20:N$34,$A$8)+COUNTIF(N$20:N$34,$A$9)+COUNTIF(N$20:N$34,$A$10)+COUNTIF(N$20:N$34,$A$11))</x:f>
        <x:v>15</x:v>
      </x:c>
      <x:c r="O38" s="106" t="n">
        <x:f>IF(O$18="","",COUNTIF(O$20:O$34,$A$8)+COUNTIF(O$20:O$34,$A$9)+COUNTIF(O$20:O$34,$A$10)+COUNTIF(O$20:O$34,$A$11))</x:f>
        <x:v>15</x:v>
      </x:c>
      <x:c r="P38" s="106" t="n">
        <x:f>IF(P$18="","",COUNTIF(P$20:P$34,$A$8)+COUNTIF(P$20:P$34,$A$9)+COUNTIF(P$20:P$34,$A$10)+COUNTIF(P$20:P$34,$A$11))</x:f>
        <x:v>14</x:v>
      </x:c>
      <x:c r="Q38" s="106" t="n">
        <x:f>IF(Q$18="","",COUNTIF(Q$20:Q$34,$A$8)+COUNTIF(Q$20:Q$34,$A$9)+COUNTIF(Q$20:Q$34,$A$10)+COUNTIF(Q$20:Q$34,$A$11))</x:f>
        <x:v>15</x:v>
      </x:c>
      <x:c r="R38" s="106" t="n">
        <x:f>IF(R$18="","",COUNTIF(R$20:R$34,$A$8)+COUNTIF(R$20:R$34,$A$9)+COUNTIF(R$20:R$34,$A$10)+COUNTIF(R$20:R$34,$A$11))</x:f>
        <x:v>3</x:v>
      </x:c>
      <x:c r="S38" s="106" t="n">
        <x:f>IF(S$18="","",COUNTIF(S$20:S$34,$A$8)+COUNTIF(S$20:S$34,$A$9)+COUNTIF(S$20:S$34,$A$10)+COUNTIF(S$20:S$34,$A$11))</x:f>
        <x:v>3</x:v>
      </x:c>
      <x:c r="T38" s="106" t="n">
        <x:f>IF(T$18="","",COUNTIF(T$20:T$34,$A$8)+COUNTIF(T$20:T$34,$A$9)+COUNTIF(T$20:T$34,$A$10)+COUNTIF(T$20:T$34,$A$11))</x:f>
        <x:v>14</x:v>
      </x:c>
      <x:c r="U38" s="106" t="n">
        <x:f>IF(U$18="","",COUNTIF(U$20:U$34,$A$8)+COUNTIF(U$20:U$34,$A$9)+COUNTIF(U$20:U$34,$A$10)+COUNTIF(U$20:U$34,$A$11))</x:f>
        <x:v>13</x:v>
      </x:c>
      <x:c r="V38" s="106" t="n">
        <x:f>IF(V$18="","",COUNTIF(V$20:V$34,$A$8)+COUNTIF(V$20:V$34,$A$9)+COUNTIF(V$20:V$34,$A$10)+COUNTIF(V$20:V$34,$A$11))</x:f>
        <x:v>15</x:v>
      </x:c>
      <x:c r="W38" s="106" t="n">
        <x:f>IF(W$18="","",COUNTIF(W$20:W$34,$A$8)+COUNTIF(W$20:W$34,$A$9)+COUNTIF(W$20:W$34,$A$10)+COUNTIF(W$20:W$34,$A$11))</x:f>
        <x:v>15</x:v>
      </x:c>
      <x:c r="X38" s="106" t="n">
        <x:f>IF(X$18="","",COUNTIF(X$20:X$34,$A$8)+COUNTIF(X$20:X$34,$A$9)+COUNTIF(X$20:X$34,$A$10)+COUNTIF(X$20:X$34,$A$11))</x:f>
        <x:v>15</x:v>
      </x:c>
      <x:c r="Y38" s="106" t="n">
        <x:f>IF(Y$18="","",COUNTIF(Y$20:Y$34,$A$8)+COUNTIF(Y$20:Y$34,$A$9)+COUNTIF(Y$20:Y$34,$A$10)+COUNTIF(Y$20:Y$34,$A$11))</x:f>
        <x:v>3</x:v>
      </x:c>
      <x:c r="Z38" s="106" t="n">
        <x:f>IF(Z$18="","",COUNTIF(Z$20:Z$34,$A$8)+COUNTIF(Z$20:Z$34,$A$9)+COUNTIF(Z$20:Z$34,$A$10)+COUNTIF(Z$20:Z$34,$A$11))</x:f>
        <x:v>3</x:v>
      </x:c>
      <x:c r="AA38" s="106" t="n">
        <x:f>IF(AA$18="","",COUNTIF(AA$20:AA$34,$A$8)+COUNTIF(AA$20:AA$34,$A$9)+COUNTIF(AA$20:AA$34,$A$10)+COUNTIF(AA$20:AA$34,$A$11))</x:f>
        <x:v>14</x:v>
      </x:c>
      <x:c r="AB38" s="106" t="n">
        <x:f>IF(AB$18="","",COUNTIF(AB$20:AB$34,$A$8)+COUNTIF(AB$20:AB$34,$A$9)+COUNTIF(AB$20:AB$34,$A$10)+COUNTIF(AB$20:AB$34,$A$11))</x:f>
        <x:v>14</x:v>
      </x:c>
      <x:c r="AC38" s="106" t="n">
        <x:f>IF(AC$18="","",COUNTIF(AC$20:AC$34,$A$8)+COUNTIF(AC$20:AC$34,$A$9)+COUNTIF(AC$20:AC$34,$A$10)+COUNTIF(AC$20:AC$34,$A$11))</x:f>
        <x:v>14</x:v>
      </x:c>
      <x:c r="AD38" s="106" t="n">
        <x:f>IF(AD$18="","",COUNTIF(AD$20:AD$34,$A$8)+COUNTIF(AD$20:AD$34,$A$9)+COUNTIF(AD$20:AD$34,$A$10)+COUNTIF(AD$20:AD$34,$A$11))</x:f>
        <x:v>14</x:v>
      </x:c>
      <x:c r="AE38" s="106" t="n">
        <x:f>IF(AE$18="","",COUNTIF(AE$20:AE$34,$A$8)+COUNTIF(AE$20:AE$34,$A$9)+COUNTIF(AE$20:AE$34,$A$10)+COUNTIF(AE$20:AE$34,$A$11))</x:f>
        <x:v>13</x:v>
      </x:c>
      <x:c r="AF38" s="106" t="n">
        <x:f>IF(AF$18="","",COUNTIF(AF$20:AF$34,$A$8)+COUNTIF(AF$20:AF$34,$A$9)+COUNTIF(AF$20:AF$34,$A$10)+COUNTIF(AF$20:AF$34,$A$11))</x:f>
        <x:v>3</x:v>
      </x:c>
      <x:c r="AG38" s="106" t="n">
        <x:f>IF(AG$18="","",COUNTIF(AG$20:AG$34,$A$8)+COUNTIF(AG$20:AG$34,$A$9)+COUNTIF(AG$20:AG$34,$A$10)+COUNTIF(AG$20:AG$34,$A$11))</x:f>
        <x:v>3</x:v>
      </x:c>
      <x:c r="AH38" s="89"/>
      <x:c r="AI38" s="89"/>
      <x:c r="AJ38" s="89"/>
      <x:c r="AK38" s="89"/>
      <x:c r="AL38" s="89"/>
      <x:c r="AM38" s="89"/>
    </x:row>
    <x:row r="39">
      <x:c r="A39" s="90" t="str">
        <x:v>Abwesenheiten</x:v>
      </x:c>
      <x:c r="B39" s="90" t="str"/>
      <x:c r="C39" s="106" t="n">
        <x:f>IF(C$18="","",COUNTIF(C$20:C$34,$A$12)+COUNTIF(C$20:C$34,$A$13)+COUNTIF(C$20:C$34,$A$14)+COUNTIF(C$20:C$34,$A$15))</x:f>
        <x:v>0</x:v>
      </x:c>
      <x:c r="D39" s="106" t="n">
        <x:f>IF(D$18="","",COUNTIF(D$20:D$34,$A$12)+COUNTIF(D$20:D$34,$A$13)+COUNTIF(D$20:D$34,$A$14)+COUNTIF(D$20:D$34,$A$15))</x:f>
        <x:v>12</x:v>
      </x:c>
      <x:c r="E39" s="106" t="n">
        <x:f>IF(E$18="","",COUNTIF(E$20:E$34,$A$12)+COUNTIF(E$20:E$34,$A$13)+COUNTIF(E$20:E$34,$A$14)+COUNTIF(E$20:E$34,$A$15))</x:f>
        <x:v>12</x:v>
      </x:c>
      <x:c r="F39" s="106" t="n">
        <x:f>IF(F$18="","",COUNTIF(F$20:F$34,$A$12)+COUNTIF(F$20:F$34,$A$13)+COUNTIF(F$20:F$34,$A$14)+COUNTIF(F$20:F$34,$A$15))</x:f>
        <x:v>2</x:v>
      </x:c>
      <x:c r="G39" s="106" t="n">
        <x:f>IF(G$18="","",COUNTIF(G$20:G$34,$A$12)+COUNTIF(G$20:G$34,$A$13)+COUNTIF(G$20:G$34,$A$14)+COUNTIF(G$20:G$34,$A$15))</x:f>
        <x:v>0</x:v>
      </x:c>
      <x:c r="H39" s="106" t="n">
        <x:f>IF(H$18="","",COUNTIF(H$20:H$34,$A$12)+COUNTIF(H$20:H$34,$A$13)+COUNTIF(H$20:H$34,$A$14)+COUNTIF(H$20:H$34,$A$15))</x:f>
        <x:v>0</x:v>
      </x:c>
      <x:c r="I39" s="106" t="n">
        <x:f>IF(I$18="","",COUNTIF(I$20:I$34,$A$12)+COUNTIF(I$20:I$34,$A$13)+COUNTIF(I$20:I$34,$A$14)+COUNTIF(I$20:I$34,$A$15))</x:f>
        <x:v>0</x:v>
      </x:c>
      <x:c r="J39" s="106" t="n">
        <x:f>IF(J$18="","",COUNTIF(J$20:J$34,$A$12)+COUNTIF(J$20:J$34,$A$13)+COUNTIF(J$20:J$34,$A$14)+COUNTIF(J$20:J$34,$A$15))</x:f>
        <x:v>0</x:v>
      </x:c>
      <x:c r="K39" s="106" t="n">
        <x:f>IF(K$18="","",COUNTIF(K$20:K$34,$A$12)+COUNTIF(K$20:K$34,$A$13)+COUNTIF(K$20:K$34,$A$14)+COUNTIF(K$20:K$34,$A$15))</x:f>
        <x:v>12</x:v>
      </x:c>
      <x:c r="L39" s="106" t="n">
        <x:f>IF(L$18="","",COUNTIF(L$20:L$34,$A$12)+COUNTIF(L$20:L$34,$A$13)+COUNTIF(L$20:L$34,$A$14)+COUNTIF(L$20:L$34,$A$15))</x:f>
        <x:v>12</x:v>
      </x:c>
      <x:c r="M39" s="106" t="n">
        <x:f>IF(M$18="","",COUNTIF(M$20:M$34,$A$12)+COUNTIF(M$20:M$34,$A$13)+COUNTIF(M$20:M$34,$A$14)+COUNTIF(M$20:M$34,$A$15))</x:f>
        <x:v>1</x:v>
      </x:c>
      <x:c r="N39" s="106" t="n">
        <x:f>IF(N$18="","",COUNTIF(N$20:N$34,$A$12)+COUNTIF(N$20:N$34,$A$13)+COUNTIF(N$20:N$34,$A$14)+COUNTIF(N$20:N$34,$A$15))</x:f>
        <x:v>0</x:v>
      </x:c>
      <x:c r="O39" s="106" t="n">
        <x:f>IF(O$18="","",COUNTIF(O$20:O$34,$A$12)+COUNTIF(O$20:O$34,$A$13)+COUNTIF(O$20:O$34,$A$14)+COUNTIF(O$20:O$34,$A$15))</x:f>
        <x:v>0</x:v>
      </x:c>
      <x:c r="P39" s="106" t="n">
        <x:f>IF(P$18="","",COUNTIF(P$20:P$34,$A$12)+COUNTIF(P$20:P$34,$A$13)+COUNTIF(P$20:P$34,$A$14)+COUNTIF(P$20:P$34,$A$15))</x:f>
        <x:v>1</x:v>
      </x:c>
      <x:c r="Q39" s="106" t="n">
        <x:f>IF(Q$18="","",COUNTIF(Q$20:Q$34,$A$12)+COUNTIF(Q$20:Q$34,$A$13)+COUNTIF(Q$20:Q$34,$A$14)+COUNTIF(Q$20:Q$34,$A$15))</x:f>
        <x:v>0</x:v>
      </x:c>
      <x:c r="R39" s="106" t="n">
        <x:f>IF(R$18="","",COUNTIF(R$20:R$34,$A$12)+COUNTIF(R$20:R$34,$A$13)+COUNTIF(R$20:R$34,$A$14)+COUNTIF(R$20:R$34,$A$15))</x:f>
        <x:v>12</x:v>
      </x:c>
      <x:c r="S39" s="106" t="n">
        <x:f>IF(S$18="","",COUNTIF(S$20:S$34,$A$12)+COUNTIF(S$20:S$34,$A$13)+COUNTIF(S$20:S$34,$A$14)+COUNTIF(S$20:S$34,$A$15))</x:f>
        <x:v>12</x:v>
      </x:c>
      <x:c r="T39" s="106" t="n">
        <x:f>IF(T$18="","",COUNTIF(T$20:T$34,$A$12)+COUNTIF(T$20:T$34,$A$13)+COUNTIF(T$20:T$34,$A$14)+COUNTIF(T$20:T$34,$A$15))</x:f>
        <x:v>1</x:v>
      </x:c>
      <x:c r="U39" s="106" t="n">
        <x:f>IF(U$18="","",COUNTIF(U$20:U$34,$A$12)+COUNTIF(U$20:U$34,$A$13)+COUNTIF(U$20:U$34,$A$14)+COUNTIF(U$20:U$34,$A$15))</x:f>
        <x:v>2</x:v>
      </x:c>
      <x:c r="V39" s="106" t="n">
        <x:f>IF(V$18="","",COUNTIF(V$20:V$34,$A$12)+COUNTIF(V$20:V$34,$A$13)+COUNTIF(V$20:V$34,$A$14)+COUNTIF(V$20:V$34,$A$15))</x:f>
        <x:v>0</x:v>
      </x:c>
      <x:c r="W39" s="106" t="n">
        <x:f>IF(W$18="","",COUNTIF(W$20:W$34,$A$12)+COUNTIF(W$20:W$34,$A$13)+COUNTIF(W$20:W$34,$A$14)+COUNTIF(W$20:W$34,$A$15))</x:f>
        <x:v>0</x:v>
      </x:c>
      <x:c r="X39" s="106" t="n">
        <x:f>IF(X$18="","",COUNTIF(X$20:X$34,$A$12)+COUNTIF(X$20:X$34,$A$13)+COUNTIF(X$20:X$34,$A$14)+COUNTIF(X$20:X$34,$A$15))</x:f>
        <x:v>0</x:v>
      </x:c>
      <x:c r="Y39" s="106" t="n">
        <x:f>IF(Y$18="","",COUNTIF(Y$20:Y$34,$A$12)+COUNTIF(Y$20:Y$34,$A$13)+COUNTIF(Y$20:Y$34,$A$14)+COUNTIF(Y$20:Y$34,$A$15))</x:f>
        <x:v>12</x:v>
      </x:c>
      <x:c r="Z39" s="106" t="n">
        <x:f>IF(Z$18="","",COUNTIF(Z$20:Z$34,$A$12)+COUNTIF(Z$20:Z$34,$A$13)+COUNTIF(Z$20:Z$34,$A$14)+COUNTIF(Z$20:Z$34,$A$15))</x:f>
        <x:v>12</x:v>
      </x:c>
      <x:c r="AA39" s="106" t="n">
        <x:f>IF(AA$18="","",COUNTIF(AA$20:AA$34,$A$12)+COUNTIF(AA$20:AA$34,$A$13)+COUNTIF(AA$20:AA$34,$A$14)+COUNTIF(AA$20:AA$34,$A$15))</x:f>
        <x:v>1</x:v>
      </x:c>
      <x:c r="AB39" s="106" t="n">
        <x:f>IF(AB$18="","",COUNTIF(AB$20:AB$34,$A$12)+COUNTIF(AB$20:AB$34,$A$13)+COUNTIF(AB$20:AB$34,$A$14)+COUNTIF(AB$20:AB$34,$A$15))</x:f>
        <x:v>1</x:v>
      </x:c>
      <x:c r="AC39" s="106" t="n">
        <x:f>IF(AC$18="","",COUNTIF(AC$20:AC$34,$A$12)+COUNTIF(AC$20:AC$34,$A$13)+COUNTIF(AC$20:AC$34,$A$14)+COUNTIF(AC$20:AC$34,$A$15))</x:f>
        <x:v>1</x:v>
      </x:c>
      <x:c r="AD39" s="106" t="n">
        <x:f>IF(AD$18="","",COUNTIF(AD$20:AD$34,$A$12)+COUNTIF(AD$20:AD$34,$A$13)+COUNTIF(AD$20:AD$34,$A$14)+COUNTIF(AD$20:AD$34,$A$15))</x:f>
        <x:v>1</x:v>
      </x:c>
      <x:c r="AE39" s="106" t="n">
        <x:f>IF(AE$18="","",COUNTIF(AE$20:AE$34,$A$12)+COUNTIF(AE$20:AE$34,$A$13)+COUNTIF(AE$20:AE$34,$A$14)+COUNTIF(AE$20:AE$34,$A$15))</x:f>
        <x:v>2</x:v>
      </x:c>
      <x:c r="AF39" s="106" t="n">
        <x:f>IF(AF$18="","",COUNTIF(AF$20:AF$34,$A$12)+COUNTIF(AF$20:AF$34,$A$13)+COUNTIF(AF$20:AF$34,$A$14)+COUNTIF(AF$20:AF$34,$A$15))</x:f>
        <x:v>12</x:v>
      </x:c>
      <x:c r="AG39" s="106" t="n">
        <x:f>IF(AG$18="","",COUNTIF(AG$20:AG$34,$A$12)+COUNTIF(AG$20:AG$34,$A$13)+COUNTIF(AG$20:AG$34,$A$14)+COUNTIF(AG$20:AG$34,$A$15))</x:f>
        <x:v>12</x:v>
      </x:c>
      <x:c r="AH39" s="89"/>
      <x:c r="AI39" s="89"/>
      <x:c r="AJ39" s="89"/>
      <x:c r="AK39" s="89"/>
      <x:c r="AL39" s="89"/>
      <x:c r="AM39" s="89"/>
    </x:row>
    <x:row r="40">
      <x:c r="A40" s="90" t="str">
        <x:v>Gesamtstunden</x:v>
      </x:c>
      <x:c r="B40" s="90" t="str"/>
      <x:c r="C40" s="108" t="n">
        <x:f>IF(C$18="","",COUNTIF(C$20:C$34,$A$8)*$G$8+COUNTIF(C$20:C$34,$A$9)*$G$9+COUNTIF(C$20:C$34,$A$10)*$G$10+COUNTIF(C$20:C$34,$A$11)*$G$11+COUNTIF(C$20:C$34,$A$12)*$G$12+COUNTIF(C$20:C$34,$A$13)*$G$13+COUNTIF(C$20:C$34,$A$14)*$G$14+COUNTIF(C$20:C$34,$A$15)*$G$15)</x:f>
        <x:v>128.25</x:v>
      </x:c>
      <x:c r="D40" s="108" t="n">
        <x:f>IF(D$18="","",COUNTIF(D$20:D$34,$A$8)*$G$8+COUNTIF(D$20:D$34,$A$9)*$G$9+COUNTIF(D$20:D$34,$A$10)*$G$10+COUNTIF(D$20:D$34,$A$11)*$G$11+COUNTIF(D$20:D$34,$A$12)*$G$12+COUNTIF(D$20:D$34,$A$13)*$G$13+COUNTIF(D$20:D$34,$A$14)*$G$14+COUNTIF(D$20:D$34,$A$15)*$G$15)</x:f>
        <x:v>25.5</x:v>
      </x:c>
      <x:c r="E40" s="108" t="n">
        <x:f>IF(E$18="","",COUNTIF(E$20:E$34,$A$8)*$G$8+COUNTIF(E$20:E$34,$A$9)*$G$9+COUNTIF(E$20:E$34,$A$10)*$G$10+COUNTIF(E$20:E$34,$A$11)*$G$11+COUNTIF(E$20:E$34,$A$12)*$G$12+COUNTIF(E$20:E$34,$A$13)*$G$13+COUNTIF(E$20:E$34,$A$14)*$G$14+COUNTIF(E$20:E$34,$A$15)*$G$15)</x:f>
        <x:v>25.5</x:v>
      </x:c>
      <x:c r="F40" s="108" t="n">
        <x:f>IF(F$18="","",COUNTIF(F$20:F$34,$A$8)*$G$8+COUNTIF(F$20:F$34,$A$9)*$G$9+COUNTIF(F$20:F$34,$A$10)*$G$10+COUNTIF(F$20:F$34,$A$11)*$G$11+COUNTIF(F$20:F$34,$A$12)*$G$12+COUNTIF(F$20:F$34,$A$13)*$G$13+COUNTIF(F$20:F$34,$A$14)*$G$14+COUNTIF(F$20:F$34,$A$15)*$G$15)</x:f>
        <x:v>111.25</x:v>
      </x:c>
      <x:c r="G40" s="108" t="n">
        <x:f>IF(G$18="","",COUNTIF(G$20:G$34,$A$8)*$G$8+COUNTIF(G$20:G$34,$A$9)*$G$9+COUNTIF(G$20:G$34,$A$10)*$G$10+COUNTIF(G$20:G$34,$A$11)*$G$11+COUNTIF(G$20:G$34,$A$12)*$G$12+COUNTIF(G$20:G$34,$A$13)*$G$13+COUNTIF(G$20:G$34,$A$14)*$G$14+COUNTIF(G$20:G$34,$A$15)*$G$15)</x:f>
        <x:v>128.25</x:v>
      </x:c>
      <x:c r="H40" s="108" t="n">
        <x:f>IF(H$18="","",COUNTIF(H$20:H$34,$A$8)*$G$8+COUNTIF(H$20:H$34,$A$9)*$G$9+COUNTIF(H$20:H$34,$A$10)*$G$10+COUNTIF(H$20:H$34,$A$11)*$G$11+COUNTIF(H$20:H$34,$A$12)*$G$12+COUNTIF(H$20:H$34,$A$13)*$G$13+COUNTIF(H$20:H$34,$A$14)*$G$14+COUNTIF(H$20:H$34,$A$15)*$G$15)</x:f>
        <x:v>128.5</x:v>
      </x:c>
      <x:c r="I40" s="108" t="n">
        <x:f>IF(I$18="","",COUNTIF(I$20:I$34,$A$8)*$G$8+COUNTIF(I$20:I$34,$A$9)*$G$9+COUNTIF(I$20:I$34,$A$10)*$G$10+COUNTIF(I$20:I$34,$A$11)*$G$11+COUNTIF(I$20:I$34,$A$12)*$G$12+COUNTIF(I$20:I$34,$A$13)*$G$13+COUNTIF(I$20:I$34,$A$14)*$G$14+COUNTIF(I$20:I$34,$A$15)*$G$15)</x:f>
        <x:v>128.5</x:v>
      </x:c>
      <x:c r="J40" s="108" t="n">
        <x:f>IF(J$18="","",COUNTIF(J$20:J$34,$A$8)*$G$8+COUNTIF(J$20:J$34,$A$9)*$G$9+COUNTIF(J$20:J$34,$A$10)*$G$10+COUNTIF(J$20:J$34,$A$11)*$G$11+COUNTIF(J$20:J$34,$A$12)*$G$12+COUNTIF(J$20:J$34,$A$13)*$G$13+COUNTIF(J$20:J$34,$A$14)*$G$14+COUNTIF(J$20:J$34,$A$15)*$G$15)</x:f>
        <x:v>128.5</x:v>
      </x:c>
      <x:c r="K40" s="108" t="n">
        <x:f>IF(K$18="","",COUNTIF(K$20:K$34,$A$8)*$G$8+COUNTIF(K$20:K$34,$A$9)*$G$9+COUNTIF(K$20:K$34,$A$10)*$G$10+COUNTIF(K$20:K$34,$A$11)*$G$11+COUNTIF(K$20:K$34,$A$12)*$G$12+COUNTIF(K$20:K$34,$A$13)*$G$13+COUNTIF(K$20:K$34,$A$14)*$G$14+COUNTIF(K$20:K$34,$A$15)*$G$15)</x:f>
        <x:v>25.5</x:v>
      </x:c>
      <x:c r="L40" s="108" t="n">
        <x:f>IF(L$18="","",COUNTIF(L$20:L$34,$A$8)*$G$8+COUNTIF(L$20:L$34,$A$9)*$G$9+COUNTIF(L$20:L$34,$A$10)*$G$10+COUNTIF(L$20:L$34,$A$11)*$G$11+COUNTIF(L$20:L$34,$A$12)*$G$12+COUNTIF(L$20:L$34,$A$13)*$G$13+COUNTIF(L$20:L$34,$A$14)*$G$14+COUNTIF(L$20:L$34,$A$15)*$G$15)</x:f>
        <x:v>25.5</x:v>
      </x:c>
      <x:c r="M40" s="108" t="n">
        <x:f>IF(M$18="","",COUNTIF(M$20:M$34,$A$8)*$G$8+COUNTIF(M$20:M$34,$A$9)*$G$9+COUNTIF(M$20:M$34,$A$10)*$G$10+COUNTIF(M$20:M$34,$A$11)*$G$11+COUNTIF(M$20:M$34,$A$12)*$G$12+COUNTIF(M$20:M$34,$A$13)*$G$13+COUNTIF(M$20:M$34,$A$14)*$G$14+COUNTIF(M$20:M$34,$A$15)*$G$15)</x:f>
        <x:v>119.75</x:v>
      </x:c>
      <x:c r="N40" s="108" t="n">
        <x:f>IF(N$18="","",COUNTIF(N$20:N$34,$A$8)*$G$8+COUNTIF(N$20:N$34,$A$9)*$G$9+COUNTIF(N$20:N$34,$A$10)*$G$10+COUNTIF(N$20:N$34,$A$11)*$G$11+COUNTIF(N$20:N$34,$A$12)*$G$12+COUNTIF(N$20:N$34,$A$13)*$G$13+COUNTIF(N$20:N$34,$A$14)*$G$14+COUNTIF(N$20:N$34,$A$15)*$G$15)</x:f>
        <x:v>128.5</x:v>
      </x:c>
      <x:c r="O40" s="108" t="n">
        <x:f>IF(O$18="","",COUNTIF(O$20:O$34,$A$8)*$G$8+COUNTIF(O$20:O$34,$A$9)*$G$9+COUNTIF(O$20:O$34,$A$10)*$G$10+COUNTIF(O$20:O$34,$A$11)*$G$11+COUNTIF(O$20:O$34,$A$12)*$G$12+COUNTIF(O$20:O$34,$A$13)*$G$13+COUNTIF(O$20:O$34,$A$14)*$G$14+COUNTIF(O$20:O$34,$A$15)*$G$15)</x:f>
        <x:v>128.25</x:v>
      </x:c>
      <x:c r="P40" s="108" t="n">
        <x:f>IF(P$18="","",COUNTIF(P$20:P$34,$A$8)*$G$8+COUNTIF(P$20:P$34,$A$9)*$G$9+COUNTIF(P$20:P$34,$A$10)*$G$10+COUNTIF(P$20:P$34,$A$11)*$G$11+COUNTIF(P$20:P$34,$A$12)*$G$12+COUNTIF(P$20:P$34,$A$13)*$G$13+COUNTIF(P$20:P$34,$A$14)*$G$14+COUNTIF(P$20:P$34,$A$15)*$G$15)</x:f>
        <x:v>119.75</x:v>
      </x:c>
      <x:c r="Q40" s="108" t="n">
        <x:f>IF(Q$18="","",COUNTIF(Q$20:Q$34,$A$8)*$G$8+COUNTIF(Q$20:Q$34,$A$9)*$G$9+COUNTIF(Q$20:Q$34,$A$10)*$G$10+COUNTIF(Q$20:Q$34,$A$11)*$G$11+COUNTIF(Q$20:Q$34,$A$12)*$G$12+COUNTIF(Q$20:Q$34,$A$13)*$G$13+COUNTIF(Q$20:Q$34,$A$14)*$G$14+COUNTIF(Q$20:Q$34,$A$15)*$G$15)</x:f>
        <x:v>128.5</x:v>
      </x:c>
      <x:c r="R40" s="108" t="n">
        <x:f>IF(R$18="","",COUNTIF(R$20:R$34,$A$8)*$G$8+COUNTIF(R$20:R$34,$A$9)*$G$9+COUNTIF(R$20:R$34,$A$10)*$G$10+COUNTIF(R$20:R$34,$A$11)*$G$11+COUNTIF(R$20:R$34,$A$12)*$G$12+COUNTIF(R$20:R$34,$A$13)*$G$13+COUNTIF(R$20:R$34,$A$14)*$G$14+COUNTIF(R$20:R$34,$A$15)*$G$15)</x:f>
        <x:v>25.5</x:v>
      </x:c>
      <x:c r="S40" s="108" t="n">
        <x:f>IF(S$18="","",COUNTIF(S$20:S$34,$A$8)*$G$8+COUNTIF(S$20:S$34,$A$9)*$G$9+COUNTIF(S$20:S$34,$A$10)*$G$10+COUNTIF(S$20:S$34,$A$11)*$G$11+COUNTIF(S$20:S$34,$A$12)*$G$12+COUNTIF(S$20:S$34,$A$13)*$G$13+COUNTIF(S$20:S$34,$A$14)*$G$14+COUNTIF(S$20:S$34,$A$15)*$G$15)</x:f>
        <x:v>25.5</x:v>
      </x:c>
      <x:c r="T40" s="108" t="n">
        <x:f>IF(T$18="","",COUNTIF(T$20:T$34,$A$8)*$G$8+COUNTIF(T$20:T$34,$A$9)*$G$9+COUNTIF(T$20:T$34,$A$10)*$G$10+COUNTIF(T$20:T$34,$A$11)*$G$11+COUNTIF(T$20:T$34,$A$12)*$G$12+COUNTIF(T$20:T$34,$A$13)*$G$13+COUNTIF(T$20:T$34,$A$14)*$G$14+COUNTIF(T$20:T$34,$A$15)*$G$15)</x:f>
        <x:v>120</x:v>
      </x:c>
      <x:c r="U40" s="108" t="n">
        <x:f>IF(U$18="","",COUNTIF(U$20:U$34,$A$8)*$G$8+COUNTIF(U$20:U$34,$A$9)*$G$9+COUNTIF(U$20:U$34,$A$10)*$G$10+COUNTIF(U$20:U$34,$A$11)*$G$11+COUNTIF(U$20:U$34,$A$12)*$G$12+COUNTIF(U$20:U$34,$A$13)*$G$13+COUNTIF(U$20:U$34,$A$14)*$G$14+COUNTIF(U$20:U$34,$A$15)*$G$15)</x:f>
        <x:v>111.25</x:v>
      </x:c>
      <x:c r="V40" s="108" t="n">
        <x:f>IF(V$18="","",COUNTIF(V$20:V$34,$A$8)*$G$8+COUNTIF(V$20:V$34,$A$9)*$G$9+COUNTIF(V$20:V$34,$A$10)*$G$10+COUNTIF(V$20:V$34,$A$11)*$G$11+COUNTIF(V$20:V$34,$A$12)*$G$12+COUNTIF(V$20:V$34,$A$13)*$G$13+COUNTIF(V$20:V$34,$A$14)*$G$14+COUNTIF(V$20:V$34,$A$15)*$G$15)</x:f>
        <x:v>128.5</x:v>
      </x:c>
      <x:c r="W40" s="108" t="n">
        <x:f>IF(W$18="","",COUNTIF(W$20:W$34,$A$8)*$G$8+COUNTIF(W$20:W$34,$A$9)*$G$9+COUNTIF(W$20:W$34,$A$10)*$G$10+COUNTIF(W$20:W$34,$A$11)*$G$11+COUNTIF(W$20:W$34,$A$12)*$G$12+COUNTIF(W$20:W$34,$A$13)*$G$13+COUNTIF(W$20:W$34,$A$14)*$G$14+COUNTIF(W$20:W$34,$A$15)*$G$15)</x:f>
        <x:v>128.25</x:v>
      </x:c>
      <x:c r="X40" s="108" t="n">
        <x:f>IF(X$18="","",COUNTIF(X$20:X$34,$A$8)*$G$8+COUNTIF(X$20:X$34,$A$9)*$G$9+COUNTIF(X$20:X$34,$A$10)*$G$10+COUNTIF(X$20:X$34,$A$11)*$G$11+COUNTIF(X$20:X$34,$A$12)*$G$12+COUNTIF(X$20:X$34,$A$13)*$G$13+COUNTIF(X$20:X$34,$A$14)*$G$14+COUNTIF(X$20:X$34,$A$15)*$G$15)</x:f>
        <x:v>128.5</x:v>
      </x:c>
      <x:c r="Y40" s="108" t="n">
        <x:f>IF(Y$18="","",COUNTIF(Y$20:Y$34,$A$8)*$G$8+COUNTIF(Y$20:Y$34,$A$9)*$G$9+COUNTIF(Y$20:Y$34,$A$10)*$G$10+COUNTIF(Y$20:Y$34,$A$11)*$G$11+COUNTIF(Y$20:Y$34,$A$12)*$G$12+COUNTIF(Y$20:Y$34,$A$13)*$G$13+COUNTIF(Y$20:Y$34,$A$14)*$G$14+COUNTIF(Y$20:Y$34,$A$15)*$G$15)</x:f>
        <x:v>25.5</x:v>
      </x:c>
      <x:c r="Z40" s="108" t="n">
        <x:f>IF(Z$18="","",COUNTIF(Z$20:Z$34,$A$8)*$G$8+COUNTIF(Z$20:Z$34,$A$9)*$G$9+COUNTIF(Z$20:Z$34,$A$10)*$G$10+COUNTIF(Z$20:Z$34,$A$11)*$G$11+COUNTIF(Z$20:Z$34,$A$12)*$G$12+COUNTIF(Z$20:Z$34,$A$13)*$G$13+COUNTIF(Z$20:Z$34,$A$14)*$G$14+COUNTIF(Z$20:Z$34,$A$15)*$G$15)</x:f>
        <x:v>25.5</x:v>
      </x:c>
      <x:c r="AA40" s="108" t="n">
        <x:f>IF(AA$18="","",COUNTIF(AA$20:AA$34,$A$8)*$G$8+COUNTIF(AA$20:AA$34,$A$9)*$G$9+COUNTIF(AA$20:AA$34,$A$10)*$G$10+COUNTIF(AA$20:AA$34,$A$11)*$G$11+COUNTIF(AA$20:AA$34,$A$12)*$G$12+COUNTIF(AA$20:AA$34,$A$13)*$G$13+COUNTIF(AA$20:AA$34,$A$14)*$G$14+COUNTIF(AA$20:AA$34,$A$15)*$G$15)</x:f>
        <x:v>119.5</x:v>
      </x:c>
      <x:c r="AB40" s="108" t="n">
        <x:f>IF(AB$18="","",COUNTIF(AB$20:AB$34,$A$8)*$G$8+COUNTIF(AB$20:AB$34,$A$9)*$G$9+COUNTIF(AB$20:AB$34,$A$10)*$G$10+COUNTIF(AB$20:AB$34,$A$11)*$G$11+COUNTIF(AB$20:AB$34,$A$12)*$G$12+COUNTIF(AB$20:AB$34,$A$13)*$G$13+COUNTIF(AB$20:AB$34,$A$14)*$G$14+COUNTIF(AB$20:AB$34,$A$15)*$G$15)</x:f>
        <x:v>120</x:v>
      </x:c>
      <x:c r="AC40" s="108" t="n">
        <x:f>IF(AC$18="","",COUNTIF(AC$20:AC$34,$A$8)*$G$8+COUNTIF(AC$20:AC$34,$A$9)*$G$9+COUNTIF(AC$20:AC$34,$A$10)*$G$10+COUNTIF(AC$20:AC$34,$A$11)*$G$11+COUNTIF(AC$20:AC$34,$A$12)*$G$12+COUNTIF(AC$20:AC$34,$A$13)*$G$13+COUNTIF(AC$20:AC$34,$A$14)*$G$14+COUNTIF(AC$20:AC$34,$A$15)*$G$15)</x:f>
        <x:v>120</x:v>
      </x:c>
      <x:c r="AD40" s="108" t="n">
        <x:f>IF(AD$18="","",COUNTIF(AD$20:AD$34,$A$8)*$G$8+COUNTIF(AD$20:AD$34,$A$9)*$G$9+COUNTIF(AD$20:AD$34,$A$10)*$G$10+COUNTIF(AD$20:AD$34,$A$11)*$G$11+COUNTIF(AD$20:AD$34,$A$12)*$G$12+COUNTIF(AD$20:AD$34,$A$13)*$G$13+COUNTIF(AD$20:AD$34,$A$14)*$G$14+COUNTIF(AD$20:AD$34,$A$15)*$G$15)</x:f>
        <x:v>120</x:v>
      </x:c>
      <x:c r="AE40" s="108" t="n">
        <x:f>IF(AE$18="","",COUNTIF(AE$20:AE$34,$A$8)*$G$8+COUNTIF(AE$20:AE$34,$A$9)*$G$9+COUNTIF(AE$20:AE$34,$A$10)*$G$10+COUNTIF(AE$20:AE$34,$A$11)*$G$11+COUNTIF(AE$20:AE$34,$A$12)*$G$12+COUNTIF(AE$20:AE$34,$A$13)*$G$13+COUNTIF(AE$20:AE$34,$A$14)*$G$14+COUNTIF(AE$20:AE$34,$A$15)*$G$15)</x:f>
        <x:v>111</x:v>
      </x:c>
      <x:c r="AF40" s="108" t="n">
        <x:f>IF(AF$18="","",COUNTIF(AF$20:AF$34,$A$8)*$G$8+COUNTIF(AF$20:AF$34,$A$9)*$G$9+COUNTIF(AF$20:AF$34,$A$10)*$G$10+COUNTIF(AF$20:AF$34,$A$11)*$G$11+COUNTIF(AF$20:AF$34,$A$12)*$G$12+COUNTIF(AF$20:AF$34,$A$13)*$G$13+COUNTIF(AF$20:AF$34,$A$14)*$G$14+COUNTIF(AF$20:AF$34,$A$15)*$G$15)</x:f>
        <x:v>25.5</x:v>
      </x:c>
      <x:c r="AG40" s="108" t="n">
        <x:f>IF(AG$18="","",COUNTIF(AG$20:AG$34,$A$8)*$G$8+COUNTIF(AG$20:AG$34,$A$9)*$G$9+COUNTIF(AG$20:AG$34,$A$10)*$G$10+COUNTIF(AG$20:AG$34,$A$11)*$G$11+COUNTIF(AG$20:AG$34,$A$12)*$G$12+COUNTIF(AG$20:AG$34,$A$13)*$G$13+COUNTIF(AG$20:AG$34,$A$14)*$G$14+COUNTIF(AG$20:AG$34,$A$15)*$G$15)</x:f>
        <x:v>25.5</x:v>
      </x:c>
      <x:c r="AH40" s="89"/>
      <x:c r="AI40" s="89"/>
      <x:c r="AJ40" s="89"/>
      <x:c r="AK40" s="89"/>
      <x:c r="AL40" s="89"/>
      <x:c r="AM40" s="89"/>
    </x:row>
  </x:sheetData>
  <x:mergeCells>
    <x:mergeCell ref="A1:F1"/>
    <x:mergeCell ref="A6:H6"/>
    <x:mergeCell ref="C17:AG17"/>
    <x:mergeCell ref="AH17:AM17"/>
    <x:mergeCell ref="A18:A19"/>
    <x:mergeCell ref="B18:B19"/>
    <x:mergeCell ref="A37:B37"/>
    <x:mergeCell ref="B3:C3"/>
    <x:mergeCell ref="D3:E3"/>
    <x:mergeCell ref="F3:G3"/>
    <x:mergeCell ref="I3:J3"/>
    <x:mergeCell ref="L3:N3"/>
    <x:mergeCell ref="B4:N4"/>
  </x:mergeCells>
  <x:conditionalFormatting sqref="C20:AG34">
    <x:cfRule type="expression" dxfId="52" priority="1">
      <x:formula>C20="1A"</x:formula>
    </x:cfRule>
    <x:cfRule type="expression" dxfId="53" priority="2">
      <x:formula>C20="1B"</x:formula>
    </x:cfRule>
    <x:cfRule type="expression" dxfId="54" priority="3">
      <x:formula>C20="2A"</x:formula>
    </x:cfRule>
    <x:cfRule type="expression" dxfId="55" priority="4">
      <x:formula>C20="2B"</x:formula>
    </x:cfRule>
    <x:cfRule type="expression" dxfId="56" priority="5">
      <x:formula>C20="FR"</x:formula>
    </x:cfRule>
    <x:cfRule type="expression" dxfId="57" priority="6">
      <x:formula>C20="F"</x:formula>
    </x:cfRule>
    <x:cfRule type="expression" dxfId="58" priority="7">
      <x:formula>C20="K"</x:formula>
    </x:cfRule>
    <x:cfRule type="expression" dxfId="59" priority="8">
      <x:formula>C20="U"</x:formula>
    </x:cfRule>
  </x:conditionalFormatting>
  <x:conditionalFormatting sqref="C18:AG40">
    <x:cfRule type="expression" dxfId="60" priority="9">
      <x:formula>C$18=""</x:formula>
    </x:cfRule>
  </x:conditionalFormatting>
  <x:conditionalFormatting sqref="C18:AG19">
    <x:cfRule type="expression" dxfId="61" priority="10">
      <x:formula>AND(C$18&lt;&gt;"",WEEKDAY(C$18,2)=6)</x:formula>
    </x:cfRule>
    <x:cfRule type="expression" dxfId="62" priority="11">
      <x:formula>AND(C$18&lt;&gt;"",WEEKDAY(C$18,2)=7)</x:formula>
    </x:cfRule>
    <x:cfRule type="expression" dxfId="172" priority="14">
      <x:formula>AND(C$18&lt;&gt;"",WEEKDAY(DATE($I$3,5,COLUMN()-2),2)=6)</x:formula>
    </x:cfRule>
    <x:cfRule type="expression" dxfId="173" priority="15">
      <x:formula>AND(C$18&lt;&gt;"",WEEKDAY(DATE($I$3,5,COLUMN()-2),2)=7)</x:formula>
    </x:cfRule>
  </x:conditionalFormatting>
  <x:conditionalFormatting sqref="C38:AG40">
    <x:cfRule type="expression" dxfId="63" priority="12">
      <x:formula>AND(C$18&lt;&gt;"",WEEKDAY(C$18,2)=6)</x:formula>
    </x:cfRule>
    <x:cfRule type="expression" dxfId="64" priority="13">
      <x:formula>AND(C$18&lt;&gt;"",WEEKDAY(C$18,2)=7)</x:formula>
    </x:cfRule>
    <x:cfRule type="expression" dxfId="174" priority="16">
      <x:formula>AND(C$18&lt;&gt;"",WEEKDAY(DATE($I$3,5,COLUMN()-2),2)=6)</x:formula>
    </x:cfRule>
    <x:cfRule type="expression" dxfId="175" priority="17">
      <x:formula>AND(C$18&lt;&gt;"",WEEKDAY(DATE($I$3,5,COLUMN()-2),2)=7)</x:formula>
    </x:cfRule>
  </x:conditionalFormatting>
  <x:dataValidations count="2">
    <x:dataValidation type="list" sqref="C20:AG34">
      <x:formula1>'Mai'!$A$8:$A$15</x:formula1>
    </x:dataValidation>
    <x:dataValidation type="list" sqref="I3">
      <x:formula1>"2025,2026,2027,2028,2029,2030"</x:formula1>
    </x:dataValidation>
  </x:dataValidation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20" hidden="0" customWidth="1"/>
    <x:col min="3" max="3" width="6.199999809265137" hidden="0" customWidth="1"/>
    <x:col min="4" max="4" width="6.199999809265137" hidden="0" customWidth="1"/>
    <x:col min="5" max="5" width="6.199999809265137" hidden="0" customWidth="1"/>
    <x:col min="6" max="6" width="6.199999809265137" hidden="0" customWidth="1"/>
    <x:col min="7" max="7" width="6.199999809265137" hidden="0" customWidth="1"/>
    <x:col min="8" max="8" width="6.199999809265137" hidden="0" customWidth="1"/>
    <x:col min="9" max="9" width="6.199999809265137" hidden="0" customWidth="1"/>
    <x:col min="10" max="10" width="6.199999809265137" hidden="0" customWidth="1"/>
    <x:col min="11" max="11" width="6.199999809265137" hidden="0" customWidth="1"/>
    <x:col min="12" max="12" width="6.199999809265137" hidden="0" customWidth="1"/>
    <x:col min="13" max="13" width="6.199999809265137" hidden="0" customWidth="1"/>
    <x:col min="14" max="14" width="6.199999809265137" hidden="0" customWidth="1"/>
    <x:col min="15" max="15" width="6.199999809265137" hidden="0" customWidth="1"/>
    <x:col min="16" max="16" width="6.199999809265137" hidden="0" customWidth="1"/>
    <x:col min="17" max="17" width="6.199999809265137" hidden="0" customWidth="1"/>
    <x:col min="18" max="18" width="6.199999809265137" hidden="0" customWidth="1"/>
    <x:col min="19" max="19" width="6.199999809265137" hidden="0" customWidth="1"/>
    <x:col min="20" max="20" width="6.199999809265137" hidden="0" customWidth="1"/>
    <x:col min="21" max="21" width="6.199999809265137" hidden="0" customWidth="1"/>
    <x:col min="22" max="22" width="6.199999809265137" hidden="0" customWidth="1"/>
    <x:col min="23" max="23" width="6.199999809265137" hidden="0" customWidth="1"/>
    <x:col min="24" max="24" width="6.199999809265137" hidden="0" customWidth="1"/>
    <x:col min="25" max="25" width="6.199999809265137" hidden="0" customWidth="1"/>
    <x:col min="26" max="26" width="6.199999809265137" hidden="0" customWidth="1"/>
    <x:col min="27" max="27" width="6.199999809265137" hidden="0" customWidth="1"/>
    <x:col min="28" max="28" width="6.199999809265137" hidden="0" customWidth="1"/>
    <x:col min="29" max="29" width="6.199999809265137" hidden="0" customWidth="1"/>
    <x:col min="30" max="30" width="6.199999809265137" hidden="0" customWidth="1"/>
    <x:col min="31" max="31" width="6.199999809265137" hidden="0" customWidth="1"/>
    <x:col min="32" max="32" width="6.199999809265137" hidden="0" customWidth="1"/>
    <x:col min="33" max="33" width="6.199999809265137" hidden="0" customWidth="1"/>
    <x:col min="34" max="34" width="12" hidden="0" customWidth="1"/>
    <x:col min="35" max="35" width="12" hidden="0" customWidth="1"/>
    <x:col min="36" max="36" width="12" hidden="0" customWidth="1"/>
    <x:col min="37" max="37" width="12" hidden="0" customWidth="1"/>
    <x:col min="38" max="38" width="12" hidden="0" customWidth="1"/>
    <x:col min="39" max="39" width="12" hidden="0" customWidth="1"/>
  </x:cols>
  <x:sheetData>
    <x:row r="1" ht="32" customHeight="1">
      <x:c r="A1" s="88" t="str">
        <x:v>Arbeitsplan / Dienstplan</x:v>
      </x:c>
      <x:c r="B1" s="88"/>
      <x:c r="C1" s="88"/>
      <x:c r="D1" s="88"/>
      <x:c r="E1" s="88"/>
      <x:c r="F1" s="88"/>
      <x:c r="G1" s="89"/>
      <x:c r="H1" s="89"/>
      <x:c r="I1" s="89"/>
      <x:c r="J1" s="89"/>
      <x:c r="K1" s="89"/>
      <x:c r="L1" s="89"/>
      <x:c r="M1" s="89"/>
      <x:c r="N1" s="89"/>
      <x:c r="O1" s="89"/>
      <x:c r="P1" s="89"/>
      <x:c r="Q1" s="89"/>
      <x:c r="R1" s="89"/>
      <x:c r="S1" s="89"/>
      <x:c r="T1" s="89"/>
      <x:c r="U1" s="89"/>
      <x:c r="V1" s="89"/>
      <x:c r="W1" s="89"/>
      <x:c r="X1" s="89"/>
      <x:c r="Y1" s="89"/>
      <x:c r="Z1" s="89"/>
      <x:c r="AA1" s="89"/>
      <x:c r="AB1" s="89"/>
      <x:c r="AC1" s="89"/>
      <x:c r="AD1" s="89"/>
      <x:c r="AE1" s="89"/>
      <x:c r="AF1" s="89"/>
      <x:c r="AG1" s="89"/>
      <x:c r="AH1" s="89"/>
      <x:c r="AI1" s="89"/>
      <x:c r="AJ1" s="89"/>
      <x:c r="AK1" s="89"/>
      <x:c r="AL1" s="89"/>
      <x:c r="AM1" s="89"/>
    </x:row>
    <x:row r="2">
      <x:c r="A2" s="89"/>
      <x:c r="B2" s="89"/>
      <x:c r="C2" s="89"/>
      <x:c r="D2" s="89"/>
      <x:c r="E2" s="89"/>
      <x:c r="F2" s="89"/>
      <x:c r="G2" s="89"/>
      <x:c r="H2" s="89"/>
      <x:c r="I2" s="89"/>
      <x:c r="J2" s="89"/>
      <x:c r="K2" s="89"/>
      <x:c r="L2" s="89"/>
      <x:c r="M2" s="89"/>
      <x:c r="N2" s="89"/>
      <x:c r="O2" s="89"/>
      <x:c r="P2" s="89"/>
      <x:c r="Q2" s="89"/>
      <x:c r="R2" s="89"/>
      <x:c r="S2" s="89"/>
      <x:c r="T2" s="89"/>
      <x:c r="U2" s="89"/>
      <x:c r="V2" s="89"/>
      <x:c r="W2" s="89"/>
      <x:c r="X2" s="89"/>
      <x:c r="Y2" s="89"/>
      <x:c r="Z2" s="89"/>
      <x:c r="AA2" s="89"/>
      <x:c r="AB2" s="89"/>
      <x:c r="AC2" s="89"/>
      <x:c r="AD2" s="89"/>
      <x:c r="AE2" s="89"/>
      <x:c r="AF2" s="89"/>
      <x:c r="AG2" s="89"/>
      <x:c r="AH2" s="89"/>
      <x:c r="AI2" s="89"/>
      <x:c r="AJ2" s="89"/>
      <x:c r="AK2" s="89"/>
      <x:c r="AL2" s="89"/>
      <x:c r="AM2" s="89"/>
    </x:row>
    <x:row r="3">
      <x:c r="A3" s="90" t="str">
        <x:v>Abteilung:</x:v>
      </x:c>
      <x:c r="B3" s="91" t="str">
        <x:v>Beispiel-Abteilung</x:v>
      </x:c>
      <x:c r="C3" s="91" t="str"/>
      <x:c r="D3" s="90" t="str">
        <x:v>Dienstplaner:</x:v>
      </x:c>
      <x:c r="E3" s="91" t="str"/>
      <x:c r="F3" s="91" t="str">
        <x:v>Max Müller</x:v>
      </x:c>
      <x:c r="G3" s="164" t="str"/>
      <x:c r="H3" s="90" t="str">
        <x:v>Jahr:</x:v>
      </x:c>
      <x:c r="I3" s="91" t="n">
        <x:v>2026</x:v>
      </x:c>
      <x:c r="J3" s="164" t="str"/>
      <x:c r="K3" s="90" t="str">
        <x:v>Monat:</x:v>
      </x:c>
      <x:c r="L3" s="91" t="str">
        <x:v>Juni</x:v>
      </x:c>
      <x:c r="M3" s="91" t="str"/>
      <x:c r="N3" s="91" t="str"/>
      <x:c r="O3" s="89"/>
      <x:c r="P3" s="89"/>
      <x:c r="Q3" s="89"/>
      <x:c r="R3" s="89"/>
      <x:c r="S3" s="89"/>
      <x:c r="T3" s="89"/>
      <x:c r="U3" s="89"/>
      <x:c r="V3" s="89"/>
      <x:c r="W3" s="89"/>
      <x:c r="X3" s="89"/>
      <x:c r="Y3" s="89"/>
      <x:c r="Z3" s="89"/>
      <x:c r="AA3" s="89"/>
      <x:c r="AB3" s="89"/>
      <x:c r="AC3" s="89"/>
      <x:c r="AD3" s="89"/>
      <x:c r="AE3" s="89"/>
      <x:c r="AF3" s="89"/>
      <x:c r="AG3" s="89"/>
      <x:c r="AH3" s="89"/>
      <x:c r="AI3" s="89"/>
      <x:c r="AJ3" s="89"/>
      <x:c r="AK3" s="89"/>
      <x:c r="AL3" s="89"/>
      <x:c r="AM3" s="89"/>
    </x:row>
    <x:row r="4">
      <x:c r="A4" s="90" t="str">
        <x:v>Hinweis:</x:v>
      </x:c>
      <x:c r="B4" s="92" t="str">
        <x:v>Schichtcodes und Zeiten sind frei anpassbar. Die Arbeitsmappe ist nicht geschützt.</x:v>
      </x:c>
      <x:c r="C4" s="92" t="str"/>
      <x:c r="D4" s="92" t="str"/>
      <x:c r="E4" s="92" t="str"/>
      <x:c r="F4" s="92" t="str"/>
      <x:c r="G4" s="92" t="str"/>
      <x:c r="H4" s="92" t="str"/>
      <x:c r="I4" s="92" t="str"/>
      <x:c r="J4" s="92" t="str"/>
      <x:c r="K4" s="92" t="str"/>
      <x:c r="L4" s="92" t="str"/>
      <x:c r="M4" s="92" t="str"/>
      <x:c r="N4" s="92" t="str"/>
      <x:c r="O4" s="89"/>
      <x:c r="P4" s="89"/>
      <x:c r="Q4" s="89"/>
      <x:c r="R4" s="89"/>
      <x:c r="S4" s="89"/>
      <x:c r="T4" s="89"/>
      <x:c r="U4" s="89"/>
      <x:c r="V4" s="89"/>
      <x:c r="W4" s="89"/>
      <x:c r="X4" s="89"/>
      <x:c r="Y4" s="89"/>
      <x:c r="Z4" s="89"/>
      <x:c r="AA4" s="89"/>
      <x:c r="AB4" s="89"/>
      <x:c r="AC4" s="89"/>
      <x:c r="AD4" s="89"/>
      <x:c r="AE4" s="89"/>
      <x:c r="AF4" s="89"/>
      <x:c r="AG4" s="89"/>
      <x:c r="AH4" s="89"/>
      <x:c r="AI4" s="89"/>
      <x:c r="AJ4" s="89"/>
      <x:c r="AK4" s="89"/>
      <x:c r="AL4" s="89"/>
      <x:c r="AM4" s="89"/>
    </x:row>
    <x:row r="5">
      <x:c r="A5" s="89"/>
      <x:c r="B5" s="89"/>
      <x:c r="C5" s="89"/>
      <x:c r="D5" s="89"/>
      <x:c r="E5" s="89"/>
      <x:c r="F5" s="89"/>
      <x:c r="G5" s="89"/>
      <x:c r="H5" s="89"/>
      <x:c r="I5" s="89"/>
      <x:c r="J5" s="89"/>
      <x:c r="K5" s="89"/>
      <x:c r="L5" s="89"/>
      <x:c r="M5" s="89"/>
      <x:c r="N5" s="89"/>
      <x:c r="O5" s="89"/>
      <x:c r="P5" s="89"/>
      <x:c r="Q5" s="89"/>
      <x:c r="R5" s="89"/>
      <x:c r="S5" s="89"/>
      <x:c r="T5" s="89"/>
      <x:c r="U5" s="89"/>
      <x:c r="V5" s="89"/>
      <x:c r="W5" s="89"/>
      <x:c r="X5" s="89"/>
      <x:c r="Y5" s="89"/>
      <x:c r="Z5" s="89"/>
      <x:c r="AA5" s="89"/>
      <x:c r="AB5" s="89"/>
      <x:c r="AC5" s="89"/>
      <x:c r="AD5" s="89"/>
      <x:c r="AE5" s="89"/>
      <x:c r="AF5" s="89"/>
      <x:c r="AG5" s="89"/>
      <x:c r="AH5" s="89"/>
      <x:c r="AI5" s="89"/>
      <x:c r="AJ5" s="89"/>
      <x:c r="AK5" s="89"/>
      <x:c r="AL5" s="89"/>
      <x:c r="AM5" s="89"/>
    </x:row>
    <x:row r="6" ht="24" customHeight="1">
      <x:c r="A6" s="93" t="str">
        <x:v>Schichtcodes und Legende</x:v>
      </x:c>
      <x:c r="B6" s="93"/>
      <x:c r="C6" s="93"/>
      <x:c r="D6" s="93"/>
      <x:c r="E6" s="93"/>
      <x:c r="F6" s="93"/>
      <x:c r="G6" s="93"/>
      <x:c r="H6" s="93"/>
      <x:c r="I6" s="89"/>
      <x:c r="J6" s="89"/>
      <x:c r="K6" s="89"/>
      <x:c r="L6" s="89"/>
      <x:c r="M6" s="89"/>
      <x:c r="N6" s="89"/>
      <x:c r="O6" s="89"/>
      <x:c r="P6" s="89"/>
      <x:c r="Q6" s="89"/>
      <x:c r="R6" s="89"/>
      <x:c r="S6" s="89"/>
      <x:c r="T6" s="89"/>
      <x:c r="U6" s="89"/>
      <x:c r="V6" s="89"/>
      <x:c r="W6" s="89"/>
      <x:c r="X6" s="89"/>
      <x:c r="Y6" s="89"/>
      <x:c r="Z6" s="89"/>
      <x:c r="AA6" s="89"/>
      <x:c r="AB6" s="89"/>
      <x:c r="AC6" s="89"/>
      <x:c r="AD6" s="89"/>
      <x:c r="AE6" s="89"/>
      <x:c r="AF6" s="89"/>
      <x:c r="AG6" s="89"/>
      <x:c r="AH6" s="89"/>
      <x:c r="AI6" s="89"/>
      <x:c r="AJ6" s="89"/>
      <x:c r="AK6" s="89"/>
      <x:c r="AL6" s="89"/>
      <x:c r="AM6" s="89"/>
    </x:row>
    <x:row r="7" ht="24" customHeight="1">
      <x:c r="A7" s="94" t="str">
        <x:v>Code</x:v>
      </x:c>
      <x:c r="B7" s="94" t="str">
        <x:v>Bezeichnung</x:v>
      </x:c>
      <x:c r="C7" s="94" t="str">
        <x:v>Start 1</x:v>
      </x:c>
      <x:c r="D7" s="94" t="str">
        <x:v>Ende 1</x:v>
      </x:c>
      <x:c r="E7" s="94" t="str">
        <x:v>Start 2</x:v>
      </x:c>
      <x:c r="F7" s="94" t="str">
        <x:v>Ende 2</x:v>
      </x:c>
      <x:c r="G7" s="94" t="str">
        <x:v>Arbeitszeit</x:v>
      </x:c>
      <x:c r="H7" s="94" t="str">
        <x:v>Farbe</x:v>
      </x:c>
      <x:c r="I7" s="89"/>
      <x:c r="J7" s="89"/>
      <x:c r="K7" s="89"/>
      <x:c r="L7" s="89"/>
      <x:c r="M7" s="89"/>
      <x:c r="N7" s="89"/>
      <x:c r="O7" s="89"/>
      <x:c r="P7" s="89"/>
      <x:c r="Q7" s="89"/>
      <x:c r="R7" s="89"/>
      <x:c r="S7" s="89"/>
      <x:c r="T7" s="89"/>
      <x:c r="U7" s="89"/>
      <x:c r="V7" s="89"/>
      <x:c r="W7" s="89"/>
      <x:c r="X7" s="89"/>
      <x:c r="Y7" s="89"/>
      <x:c r="Z7" s="89"/>
      <x:c r="AA7" s="89"/>
      <x:c r="AB7" s="89"/>
      <x:c r="AC7" s="89"/>
      <x:c r="AD7" s="89"/>
      <x:c r="AE7" s="89"/>
      <x:c r="AF7" s="89"/>
      <x:c r="AG7" s="89"/>
      <x:c r="AH7" s="89"/>
      <x:c r="AI7" s="89"/>
      <x:c r="AJ7" s="89"/>
      <x:c r="AK7" s="89"/>
      <x:c r="AL7" s="89"/>
      <x:c r="AM7" s="89"/>
    </x:row>
    <x:row r="8">
      <x:c r="A8" s="91" t="str">
        <x:v>1A</x:v>
      </x:c>
      <x:c r="B8" s="91" t="str">
        <x:v>Frühdienst</x:v>
      </x:c>
      <x:c r="C8" s="91" t="str">
        <x:v>08:00</x:v>
      </x:c>
      <x:c r="D8" s="91" t="str">
        <x:v>16:30</x:v>
      </x:c>
      <x:c r="E8" s="91" t="str"/>
      <x:c r="F8" s="91" t="str"/>
      <x:c r="G8" s="168" t="n">
        <x:v>8.5</x:v>
      </x:c>
      <x:c r="H8" s="96" t="str">
        <x:v>1A</x:v>
      </x:c>
      <x:c r="I8" s="89"/>
      <x:c r="J8" s="89"/>
      <x:c r="K8" s="89"/>
      <x:c r="L8" s="89"/>
      <x:c r="M8" s="89"/>
      <x:c r="N8" s="89"/>
      <x:c r="O8" s="89"/>
      <x:c r="P8" s="89"/>
      <x:c r="Q8" s="89"/>
      <x:c r="R8" s="89"/>
      <x:c r="S8" s="89"/>
      <x:c r="T8" s="89"/>
      <x:c r="U8" s="89"/>
      <x:c r="V8" s="89"/>
      <x:c r="W8" s="89"/>
      <x:c r="X8" s="89"/>
      <x:c r="Y8" s="89"/>
      <x:c r="Z8" s="89"/>
      <x:c r="AA8" s="89"/>
      <x:c r="AB8" s="89"/>
      <x:c r="AC8" s="89"/>
      <x:c r="AD8" s="89"/>
      <x:c r="AE8" s="89"/>
      <x:c r="AF8" s="89"/>
      <x:c r="AG8" s="89"/>
      <x:c r="AH8" s="89"/>
      <x:c r="AI8" s="89"/>
      <x:c r="AJ8" s="89"/>
      <x:c r="AK8" s="89"/>
      <x:c r="AL8" s="89"/>
      <x:c r="AM8" s="89"/>
    </x:row>
    <x:row r="9">
      <x:c r="A9" s="91" t="str">
        <x:v>1B</x:v>
      </x:c>
      <x:c r="B9" s="91" t="str">
        <x:v>Spätdienst</x:v>
      </x:c>
      <x:c r="C9" s="91" t="str">
        <x:v>10:45</x:v>
      </x:c>
      <x:c r="D9" s="91" t="str">
        <x:v>19:15</x:v>
      </x:c>
      <x:c r="E9" s="91" t="str"/>
      <x:c r="F9" s="91" t="str"/>
      <x:c r="G9" s="168" t="n">
        <x:v>8.5</x:v>
      </x:c>
      <x:c r="H9" s="97" t="str">
        <x:v>1B</x:v>
      </x:c>
      <x:c r="I9" s="89"/>
      <x:c r="J9" s="89"/>
      <x:c r="K9" s="89"/>
      <x:c r="L9" s="89"/>
      <x:c r="M9" s="89"/>
      <x:c r="N9" s="89"/>
      <x:c r="O9" s="89"/>
      <x:c r="P9" s="89"/>
      <x:c r="Q9" s="89"/>
      <x:c r="R9" s="89"/>
      <x:c r="S9" s="89"/>
      <x:c r="T9" s="89"/>
      <x:c r="U9" s="89"/>
      <x:c r="V9" s="89"/>
      <x:c r="W9" s="89"/>
      <x:c r="X9" s="89"/>
      <x:c r="Y9" s="89"/>
      <x:c r="Z9" s="89"/>
      <x:c r="AA9" s="89"/>
      <x:c r="AB9" s="89"/>
      <x:c r="AC9" s="89"/>
      <x:c r="AD9" s="89"/>
      <x:c r="AE9" s="89"/>
      <x:c r="AF9" s="89"/>
      <x:c r="AG9" s="89"/>
      <x:c r="AH9" s="89"/>
      <x:c r="AI9" s="89"/>
      <x:c r="AJ9" s="89"/>
      <x:c r="AK9" s="89"/>
      <x:c r="AL9" s="89"/>
      <x:c r="AM9" s="89"/>
    </x:row>
    <x:row r="10">
      <x:c r="A10" s="91" t="str">
        <x:v>2A</x:v>
      </x:c>
      <x:c r="B10" s="91" t="str">
        <x:v>Geteilter Dienst</x:v>
      </x:c>
      <x:c r="C10" s="91" t="str">
        <x:v>08:00</x:v>
      </x:c>
      <x:c r="D10" s="91" t="str">
        <x:v>12:00</x:v>
      </x:c>
      <x:c r="E10" s="91" t="str">
        <x:v>13:15</x:v>
      </x:c>
      <x:c r="F10" s="91" t="str">
        <x:v>18:00</x:v>
      </x:c>
      <x:c r="G10" s="168" t="n">
        <x:v>8.75</x:v>
      </x:c>
      <x:c r="H10" s="98" t="str">
        <x:v>2A</x:v>
      </x:c>
      <x:c r="I10" s="89"/>
      <x:c r="J10" s="89"/>
      <x:c r="K10" s="89"/>
      <x:c r="L10" s="89"/>
      <x:c r="M10" s="89"/>
      <x:c r="N10" s="89"/>
      <x:c r="O10" s="89"/>
      <x:c r="P10" s="89"/>
      <x:c r="Q10" s="89"/>
      <x:c r="R10" s="89"/>
      <x:c r="S10" s="89"/>
      <x:c r="T10" s="89"/>
      <x:c r="U10" s="89"/>
      <x:c r="V10" s="89"/>
      <x:c r="W10" s="89"/>
      <x:c r="X10" s="89"/>
      <x:c r="Y10" s="89"/>
      <x:c r="Z10" s="89"/>
      <x:c r="AA10" s="89"/>
      <x:c r="AB10" s="89"/>
      <x:c r="AC10" s="89"/>
      <x:c r="AD10" s="89"/>
      <x:c r="AE10" s="89"/>
      <x:c r="AF10" s="89"/>
      <x:c r="AG10" s="89"/>
      <x:c r="AH10" s="89"/>
      <x:c r="AI10" s="89"/>
      <x:c r="AJ10" s="89"/>
      <x:c r="AK10" s="89"/>
      <x:c r="AL10" s="89"/>
      <x:c r="AM10" s="89"/>
    </x:row>
    <x:row r="11">
      <x:c r="A11" s="91" t="str">
        <x:v>2B</x:v>
      </x:c>
      <x:c r="B11" s="91" t="str">
        <x:v>Abenddienst</x:v>
      </x:c>
      <x:c r="C11" s="91" t="str">
        <x:v>13:00</x:v>
      </x:c>
      <x:c r="D11" s="91" t="str">
        <x:v>21:30</x:v>
      </x:c>
      <x:c r="E11" s="91" t="str"/>
      <x:c r="F11" s="91" t="str"/>
      <x:c r="G11" s="168" t="n">
        <x:v>8.5</x:v>
      </x:c>
      <x:c r="H11" s="99" t="str">
        <x:v>2B</x:v>
      </x:c>
      <x:c r="I11" s="89"/>
      <x:c r="J11" s="89"/>
      <x:c r="K11" s="89"/>
      <x:c r="L11" s="89"/>
      <x:c r="M11" s="89"/>
      <x:c r="N11" s="89"/>
      <x:c r="O11" s="89"/>
      <x:c r="P11" s="89"/>
      <x:c r="Q11" s="89"/>
      <x:c r="R11" s="89"/>
      <x:c r="S11" s="89"/>
      <x:c r="T11" s="89"/>
      <x:c r="U11" s="89"/>
      <x:c r="V11" s="89"/>
      <x:c r="W11" s="89"/>
      <x:c r="X11" s="89"/>
      <x:c r="Y11" s="89"/>
      <x:c r="Z11" s="89"/>
      <x:c r="AA11" s="89"/>
      <x:c r="AB11" s="89"/>
      <x:c r="AC11" s="89"/>
      <x:c r="AD11" s="89"/>
      <x:c r="AE11" s="89"/>
      <x:c r="AF11" s="89"/>
      <x:c r="AG11" s="89"/>
      <x:c r="AH11" s="89"/>
      <x:c r="AI11" s="89"/>
      <x:c r="AJ11" s="89"/>
      <x:c r="AK11" s="89"/>
      <x:c r="AL11" s="89"/>
      <x:c r="AM11" s="89"/>
    </x:row>
    <x:row r="12">
      <x:c r="A12" s="91" t="str">
        <x:v>FR</x:v>
      </x:c>
      <x:c r="B12" s="91" t="str">
        <x:v>Frei</x:v>
      </x:c>
      <x:c r="C12" s="91" t="str"/>
      <x:c r="D12" s="91" t="str"/>
      <x:c r="E12" s="91" t="str"/>
      <x:c r="F12" s="91" t="str"/>
      <x:c r="G12" s="168" t="n">
        <x:v>0</x:v>
      </x:c>
      <x:c r="H12" s="100" t="str">
        <x:v>FR</x:v>
      </x:c>
      <x:c r="I12" s="89"/>
      <x:c r="J12" s="89"/>
      <x:c r="K12" s="89"/>
      <x:c r="L12" s="89"/>
      <x:c r="M12" s="89"/>
      <x:c r="N12" s="89"/>
      <x:c r="O12" s="89"/>
      <x:c r="P12" s="89"/>
      <x:c r="Q12" s="89"/>
      <x:c r="R12" s="89"/>
      <x:c r="S12" s="89"/>
      <x:c r="T12" s="89"/>
      <x:c r="U12" s="89"/>
      <x:c r="V12" s="89"/>
      <x:c r="W12" s="89"/>
      <x:c r="X12" s="89"/>
      <x:c r="Y12" s="89"/>
      <x:c r="Z12" s="89"/>
      <x:c r="AA12" s="89"/>
      <x:c r="AB12" s="89"/>
      <x:c r="AC12" s="89"/>
      <x:c r="AD12" s="89"/>
      <x:c r="AE12" s="89"/>
      <x:c r="AF12" s="89"/>
      <x:c r="AG12" s="89"/>
      <x:c r="AH12" s="89"/>
      <x:c r="AI12" s="89"/>
      <x:c r="AJ12" s="89"/>
      <x:c r="AK12" s="89"/>
      <x:c r="AL12" s="89"/>
      <x:c r="AM12" s="89"/>
    </x:row>
    <x:row r="13">
      <x:c r="A13" s="91" t="str">
        <x:v>F</x:v>
      </x:c>
      <x:c r="B13" s="91" t="str">
        <x:v>Ferien / Urlaub</x:v>
      </x:c>
      <x:c r="C13" s="91" t="str"/>
      <x:c r="D13" s="91" t="str"/>
      <x:c r="E13" s="91" t="str"/>
      <x:c r="F13" s="91" t="str"/>
      <x:c r="G13" s="168" t="n">
        <x:v>0</x:v>
      </x:c>
      <x:c r="H13" s="101" t="str">
        <x:v>F</x:v>
      </x:c>
      <x:c r="I13" s="89"/>
      <x:c r="J13" s="89"/>
      <x:c r="K13" s="89"/>
      <x:c r="L13" s="89"/>
      <x:c r="M13" s="89"/>
      <x:c r="N13" s="89"/>
      <x:c r="O13" s="89"/>
      <x:c r="P13" s="89"/>
      <x:c r="Q13" s="89"/>
      <x:c r="R13" s="89"/>
      <x:c r="S13" s="89"/>
      <x:c r="T13" s="89"/>
      <x:c r="U13" s="89"/>
      <x:c r="V13" s="89"/>
      <x:c r="W13" s="89"/>
      <x:c r="X13" s="89"/>
      <x:c r="Y13" s="89"/>
      <x:c r="Z13" s="89"/>
      <x:c r="AA13" s="89"/>
      <x:c r="AB13" s="89"/>
      <x:c r="AC13" s="89"/>
      <x:c r="AD13" s="89"/>
      <x:c r="AE13" s="89"/>
      <x:c r="AF13" s="89"/>
      <x:c r="AG13" s="89"/>
      <x:c r="AH13" s="89"/>
      <x:c r="AI13" s="89"/>
      <x:c r="AJ13" s="89"/>
      <x:c r="AK13" s="89"/>
      <x:c r="AL13" s="89"/>
      <x:c r="AM13" s="89"/>
    </x:row>
    <x:row r="14">
      <x:c r="A14" s="91" t="str">
        <x:v>K</x:v>
      </x:c>
      <x:c r="B14" s="91" t="str">
        <x:v>Krank</x:v>
      </x:c>
      <x:c r="C14" s="91" t="str"/>
      <x:c r="D14" s="91" t="str"/>
      <x:c r="E14" s="91" t="str"/>
      <x:c r="F14" s="91" t="str"/>
      <x:c r="G14" s="168" t="n">
        <x:v>0</x:v>
      </x:c>
      <x:c r="H14" s="102" t="str">
        <x:v>K</x:v>
      </x:c>
      <x:c r="I14" s="89"/>
      <x:c r="J14" s="89"/>
      <x:c r="K14" s="89"/>
      <x:c r="L14" s="89"/>
      <x:c r="M14" s="89"/>
      <x:c r="N14" s="89"/>
      <x:c r="O14" s="89"/>
      <x:c r="P14" s="89"/>
      <x:c r="Q14" s="89"/>
      <x:c r="R14" s="89"/>
      <x:c r="S14" s="89"/>
      <x:c r="T14" s="89"/>
      <x:c r="U14" s="89"/>
      <x:c r="V14" s="89"/>
      <x:c r="W14" s="89"/>
      <x:c r="X14" s="89"/>
      <x:c r="Y14" s="89"/>
      <x:c r="Z14" s="89"/>
      <x:c r="AA14" s="89"/>
      <x:c r="AB14" s="89"/>
      <x:c r="AC14" s="89"/>
      <x:c r="AD14" s="89"/>
      <x:c r="AE14" s="89"/>
      <x:c r="AF14" s="89"/>
      <x:c r="AG14" s="89"/>
      <x:c r="AH14" s="89"/>
      <x:c r="AI14" s="89"/>
      <x:c r="AJ14" s="89"/>
      <x:c r="AK14" s="89"/>
      <x:c r="AL14" s="89"/>
      <x:c r="AM14" s="89"/>
    </x:row>
    <x:row r="15">
      <x:c r="A15" s="91" t="str">
        <x:v>U</x:v>
      </x:c>
      <x:c r="B15" s="91" t="str">
        <x:v>Unfall</x:v>
      </x:c>
      <x:c r="C15" s="91" t="str"/>
      <x:c r="D15" s="91" t="str"/>
      <x:c r="E15" s="91" t="str"/>
      <x:c r="F15" s="91" t="str"/>
      <x:c r="G15" s="168" t="n">
        <x:v>0</x:v>
      </x:c>
      <x:c r="H15" s="103" t="str">
        <x:v>U</x:v>
      </x:c>
      <x:c r="I15" s="89"/>
      <x:c r="J15" s="89"/>
      <x:c r="K15" s="89"/>
      <x:c r="L15" s="89"/>
      <x:c r="M15" s="89"/>
      <x:c r="N15" s="89"/>
      <x:c r="O15" s="89"/>
      <x:c r="P15" s="89"/>
      <x:c r="Q15" s="89"/>
      <x:c r="R15" s="89"/>
      <x:c r="S15" s="89"/>
      <x:c r="T15" s="89"/>
      <x:c r="U15" s="89"/>
      <x:c r="V15" s="89"/>
      <x:c r="W15" s="89"/>
      <x:c r="X15" s="89"/>
      <x:c r="Y15" s="89"/>
      <x:c r="Z15" s="89"/>
      <x:c r="AA15" s="89"/>
      <x:c r="AB15" s="89"/>
      <x:c r="AC15" s="89"/>
      <x:c r="AD15" s="89"/>
      <x:c r="AE15" s="89"/>
      <x:c r="AF15" s="89"/>
      <x:c r="AG15" s="89"/>
      <x:c r="AH15" s="89"/>
      <x:c r="AI15" s="89"/>
      <x:c r="AJ15" s="89"/>
      <x:c r="AK15" s="89"/>
      <x:c r="AL15" s="89"/>
      <x:c r="AM15" s="89"/>
    </x:row>
    <x:row r="16">
      <x:c r="A16" s="89"/>
      <x:c r="B16" s="89"/>
      <x:c r="C16" s="89"/>
      <x:c r="D16" s="89"/>
      <x:c r="E16" s="89"/>
      <x:c r="F16" s="89"/>
      <x:c r="G16" s="89"/>
      <x:c r="H16" s="89"/>
      <x:c r="I16" s="89"/>
      <x:c r="J16" s="89"/>
      <x:c r="K16" s="89"/>
      <x:c r="L16" s="89"/>
      <x:c r="M16" s="89"/>
      <x:c r="N16" s="89"/>
      <x:c r="O16" s="89"/>
      <x:c r="P16" s="89"/>
      <x:c r="Q16" s="89"/>
      <x:c r="R16" s="89"/>
      <x:c r="S16" s="89"/>
      <x:c r="T16" s="89"/>
      <x:c r="U16" s="89"/>
      <x:c r="V16" s="89"/>
      <x:c r="W16" s="89"/>
      <x:c r="X16" s="89"/>
      <x:c r="Y16" s="89"/>
      <x:c r="Z16" s="89"/>
      <x:c r="AA16" s="89"/>
      <x:c r="AB16" s="89"/>
      <x:c r="AC16" s="89"/>
      <x:c r="AD16" s="89"/>
      <x:c r="AE16" s="89"/>
      <x:c r="AF16" s="89"/>
      <x:c r="AG16" s="89"/>
      <x:c r="AH16" s="89"/>
      <x:c r="AI16" s="89"/>
      <x:c r="AJ16" s="89"/>
      <x:c r="AK16" s="89"/>
      <x:c r="AL16" s="89"/>
      <x:c r="AM16" s="89"/>
    </x:row>
    <x:row r="17" ht="24" customHeight="1">
      <x:c r="A17" s="89"/>
      <x:c r="B17" s="89"/>
      <x:c r="C17" s="93" t="str">
        <x:v>Juni</x:v>
      </x:c>
      <x:c r="D17" s="93"/>
      <x:c r="E17" s="93"/>
      <x:c r="F17" s="93"/>
      <x:c r="G17" s="93"/>
      <x:c r="H17" s="93"/>
      <x:c r="I17" s="93"/>
      <x:c r="J17" s="93"/>
      <x:c r="K17" s="93"/>
      <x:c r="L17" s="93"/>
      <x:c r="M17" s="93"/>
      <x:c r="N17" s="93"/>
      <x:c r="O17" s="93"/>
      <x:c r="P17" s="93"/>
      <x:c r="Q17" s="93"/>
      <x:c r="R17" s="93"/>
      <x:c r="S17" s="93"/>
      <x:c r="T17" s="93"/>
      <x:c r="U17" s="93"/>
      <x:c r="V17" s="93"/>
      <x:c r="W17" s="93"/>
      <x:c r="X17" s="93"/>
      <x:c r="Y17" s="93"/>
      <x:c r="Z17" s="93"/>
      <x:c r="AA17" s="93"/>
      <x:c r="AB17" s="93"/>
      <x:c r="AC17" s="93"/>
      <x:c r="AD17" s="93"/>
      <x:c r="AE17" s="93"/>
      <x:c r="AF17" s="93"/>
      <x:c r="AG17" s="93"/>
      <x:c r="AH17" s="93" t="str">
        <x:v>Monatliche Kontrolle</x:v>
      </x:c>
      <x:c r="AI17" s="93"/>
      <x:c r="AJ17" s="93"/>
      <x:c r="AK17" s="93"/>
      <x:c r="AL17" s="93"/>
      <x:c r="AM17" s="93"/>
    </x:row>
    <x:row r="18" ht="24" customHeight="1">
      <x:c r="A18" s="94" t="str">
        <x:v>MitarbeiterIn</x:v>
      </x:c>
      <x:c r="B18" s="94" t="str">
        <x:v>Bemerkung</x:v>
      </x:c>
      <x:c r="C18" s="104" t="str">
        <x:f>IF(COLUMN()-2&lt;=DAY(EOMONTH(DATE($I$3,6,1),0)),RIGHT("0"&amp;COLUMN()-2,2)&amp;"."&amp;RIGHT("0"&amp;6,2)&amp;".","")</x:f>
        <x:v>1.6.</x:v>
      </x:c>
      <x:c r="D18" s="104" t="str">
        <x:f>IF(COLUMN()-2&lt;=DAY(EOMONTH(DATE($I$3,6,1),0)),RIGHT("0"&amp;COLUMN()-2,2)&amp;"."&amp;RIGHT("0"&amp;6,2)&amp;".","")</x:f>
        <x:v>2.6.</x:v>
      </x:c>
      <x:c r="E18" s="104" t="str">
        <x:f>IF(COLUMN()-2&lt;=DAY(EOMONTH(DATE($I$3,6,1),0)),RIGHT("0"&amp;COLUMN()-2,2)&amp;"."&amp;RIGHT("0"&amp;6,2)&amp;".","")</x:f>
        <x:v>3.6.</x:v>
      </x:c>
      <x:c r="F18" s="104" t="str">
        <x:f>IF(COLUMN()-2&lt;=DAY(EOMONTH(DATE($I$3,6,1),0)),RIGHT("0"&amp;COLUMN()-2,2)&amp;"."&amp;RIGHT("0"&amp;6,2)&amp;".","")</x:f>
        <x:v>4.6.</x:v>
      </x:c>
      <x:c r="G18" s="104" t="str">
        <x:f>IF(COLUMN()-2&lt;=DAY(EOMONTH(DATE($I$3,6,1),0)),RIGHT("0"&amp;COLUMN()-2,2)&amp;"."&amp;RIGHT("0"&amp;6,2)&amp;".","")</x:f>
        <x:v>5.6.</x:v>
      </x:c>
      <x:c r="H18" s="104" t="str">
        <x:f>IF(COLUMN()-2&lt;=DAY(EOMONTH(DATE($I$3,6,1),0)),RIGHT("0"&amp;COLUMN()-2,2)&amp;"."&amp;RIGHT("0"&amp;6,2)&amp;".","")</x:f>
        <x:v>6.6.</x:v>
      </x:c>
      <x:c r="I18" s="104" t="str">
        <x:f>IF(COLUMN()-2&lt;=DAY(EOMONTH(DATE($I$3,6,1),0)),RIGHT("0"&amp;COLUMN()-2,2)&amp;"."&amp;RIGHT("0"&amp;6,2)&amp;".","")</x:f>
        <x:v>7.6.</x:v>
      </x:c>
      <x:c r="J18" s="104" t="str">
        <x:f>IF(COLUMN()-2&lt;=DAY(EOMONTH(DATE($I$3,6,1),0)),RIGHT("0"&amp;COLUMN()-2,2)&amp;"."&amp;RIGHT("0"&amp;6,2)&amp;".","")</x:f>
        <x:v>8.6.</x:v>
      </x:c>
      <x:c r="K18" s="104" t="str">
        <x:f>IF(COLUMN()-2&lt;=DAY(EOMONTH(DATE($I$3,6,1),0)),RIGHT("0"&amp;COLUMN()-2,2)&amp;"."&amp;RIGHT("0"&amp;6,2)&amp;".","")</x:f>
        <x:v>9.6.</x:v>
      </x:c>
      <x:c r="L18" s="104" t="str">
        <x:f>IF(COLUMN()-2&lt;=DAY(EOMONTH(DATE($I$3,6,1),0)),RIGHT("0"&amp;COLUMN()-2,2)&amp;"."&amp;RIGHT("0"&amp;6,2)&amp;".","")</x:f>
        <x:v>10.6.</x:v>
      </x:c>
      <x:c r="M18" s="104" t="str">
        <x:f>IF(COLUMN()-2&lt;=DAY(EOMONTH(DATE($I$3,6,1),0)),RIGHT("0"&amp;COLUMN()-2,2)&amp;"."&amp;RIGHT("0"&amp;6,2)&amp;".","")</x:f>
        <x:v>11.6.</x:v>
      </x:c>
      <x:c r="N18" s="104" t="str">
        <x:f>IF(COLUMN()-2&lt;=DAY(EOMONTH(DATE($I$3,6,1),0)),RIGHT("0"&amp;COLUMN()-2,2)&amp;"."&amp;RIGHT("0"&amp;6,2)&amp;".","")</x:f>
        <x:v>12.6.</x:v>
      </x:c>
      <x:c r="O18" s="104" t="str">
        <x:f>IF(COLUMN()-2&lt;=DAY(EOMONTH(DATE($I$3,6,1),0)),RIGHT("0"&amp;COLUMN()-2,2)&amp;"."&amp;RIGHT("0"&amp;6,2)&amp;".","")</x:f>
        <x:v>13.6.</x:v>
      </x:c>
      <x:c r="P18" s="104" t="str">
        <x:f>IF(COLUMN()-2&lt;=DAY(EOMONTH(DATE($I$3,6,1),0)),RIGHT("0"&amp;COLUMN()-2,2)&amp;"."&amp;RIGHT("0"&amp;6,2)&amp;".","")</x:f>
        <x:v>14.6.</x:v>
      </x:c>
      <x:c r="Q18" s="104" t="str">
        <x:f>IF(COLUMN()-2&lt;=DAY(EOMONTH(DATE($I$3,6,1),0)),RIGHT("0"&amp;COLUMN()-2,2)&amp;"."&amp;RIGHT("0"&amp;6,2)&amp;".","")</x:f>
        <x:v>15.6.</x:v>
      </x:c>
      <x:c r="R18" s="104" t="str">
        <x:f>IF(COLUMN()-2&lt;=DAY(EOMONTH(DATE($I$3,6,1),0)),RIGHT("0"&amp;COLUMN()-2,2)&amp;"."&amp;RIGHT("0"&amp;6,2)&amp;".","")</x:f>
        <x:v>16.6.</x:v>
      </x:c>
      <x:c r="S18" s="104" t="str">
        <x:f>IF(COLUMN()-2&lt;=DAY(EOMONTH(DATE($I$3,6,1),0)),RIGHT("0"&amp;COLUMN()-2,2)&amp;"."&amp;RIGHT("0"&amp;6,2)&amp;".","")</x:f>
        <x:v>17.6.</x:v>
      </x:c>
      <x:c r="T18" s="104" t="str">
        <x:f>IF(COLUMN()-2&lt;=DAY(EOMONTH(DATE($I$3,6,1),0)),RIGHT("0"&amp;COLUMN()-2,2)&amp;"."&amp;RIGHT("0"&amp;6,2)&amp;".","")</x:f>
        <x:v>18.6.</x:v>
      </x:c>
      <x:c r="U18" s="104" t="str">
        <x:f>IF(COLUMN()-2&lt;=DAY(EOMONTH(DATE($I$3,6,1),0)),RIGHT("0"&amp;COLUMN()-2,2)&amp;"."&amp;RIGHT("0"&amp;6,2)&amp;".","")</x:f>
        <x:v>19.6.</x:v>
      </x:c>
      <x:c r="V18" s="104" t="str">
        <x:f>IF(COLUMN()-2&lt;=DAY(EOMONTH(DATE($I$3,6,1),0)),RIGHT("0"&amp;COLUMN()-2,2)&amp;"."&amp;RIGHT("0"&amp;6,2)&amp;".","")</x:f>
        <x:v>20.6.</x:v>
      </x:c>
      <x:c r="W18" s="104" t="str">
        <x:f>IF(COLUMN()-2&lt;=DAY(EOMONTH(DATE($I$3,6,1),0)),RIGHT("0"&amp;COLUMN()-2,2)&amp;"."&amp;RIGHT("0"&amp;6,2)&amp;".","")</x:f>
        <x:v>21.6.</x:v>
      </x:c>
      <x:c r="X18" s="104" t="str">
        <x:f>IF(COLUMN()-2&lt;=DAY(EOMONTH(DATE($I$3,6,1),0)),RIGHT("0"&amp;COLUMN()-2,2)&amp;"."&amp;RIGHT("0"&amp;6,2)&amp;".","")</x:f>
        <x:v>22.6.</x:v>
      </x:c>
      <x:c r="Y18" s="104" t="str">
        <x:f>IF(COLUMN()-2&lt;=DAY(EOMONTH(DATE($I$3,6,1),0)),RIGHT("0"&amp;COLUMN()-2,2)&amp;"."&amp;RIGHT("0"&amp;6,2)&amp;".","")</x:f>
        <x:v>23.6.</x:v>
      </x:c>
      <x:c r="Z18" s="104" t="str">
        <x:f>IF(COLUMN()-2&lt;=DAY(EOMONTH(DATE($I$3,6,1),0)),RIGHT("0"&amp;COLUMN()-2,2)&amp;"."&amp;RIGHT("0"&amp;6,2)&amp;".","")</x:f>
        <x:v>24.6.</x:v>
      </x:c>
      <x:c r="AA18" s="104" t="str">
        <x:f>IF(COLUMN()-2&lt;=DAY(EOMONTH(DATE($I$3,6,1),0)),RIGHT("0"&amp;COLUMN()-2,2)&amp;"."&amp;RIGHT("0"&amp;6,2)&amp;".","")</x:f>
        <x:v>25.6.</x:v>
      </x:c>
      <x:c r="AB18" s="104" t="str">
        <x:f>IF(COLUMN()-2&lt;=DAY(EOMONTH(DATE($I$3,6,1),0)),RIGHT("0"&amp;COLUMN()-2,2)&amp;"."&amp;RIGHT("0"&amp;6,2)&amp;".","")</x:f>
        <x:v>26.6.</x:v>
      </x:c>
      <x:c r="AC18" s="104" t="str">
        <x:f>IF(COLUMN()-2&lt;=DAY(EOMONTH(DATE($I$3,6,1),0)),RIGHT("0"&amp;COLUMN()-2,2)&amp;"."&amp;RIGHT("0"&amp;6,2)&amp;".","")</x:f>
        <x:v>27.6.</x:v>
      </x:c>
      <x:c r="AD18" s="104" t="str">
        <x:f>IF(COLUMN()-2&lt;=DAY(EOMONTH(DATE($I$3,6,1),0)),RIGHT("0"&amp;COLUMN()-2,2)&amp;"."&amp;RIGHT("0"&amp;6,2)&amp;".","")</x:f>
        <x:v>28.6.</x:v>
      </x:c>
      <x:c r="AE18" s="104" t="str">
        <x:f>IF(COLUMN()-2&lt;=DAY(EOMONTH(DATE($I$3,6,1),0)),RIGHT("0"&amp;COLUMN()-2,2)&amp;"."&amp;RIGHT("0"&amp;6,2)&amp;".","")</x:f>
        <x:v>29.6.</x:v>
      </x:c>
      <x:c r="AF18" s="104" t="str">
        <x:f>IF(COLUMN()-2&lt;=DAY(EOMONTH(DATE($I$3,6,1),0)),RIGHT("0"&amp;COLUMN()-2,2)&amp;"."&amp;RIGHT("0"&amp;6,2)&amp;".","")</x:f>
        <x:v>30.6.</x:v>
      </x:c>
      <x:c r="AG18" s="104" t="str">
        <x:f>IF(COLUMN()-2&lt;=DAY(EOMONTH(DATE($I$3,6,1),0)),RIGHT("0"&amp;COLUMN()-2,2)&amp;"."&amp;RIGHT("0"&amp;6,2)&amp;".","")</x:f>
      </x:c>
      <x:c r="AH18" s="94" t="str">
        <x:v>Dienste</x:v>
      </x:c>
      <x:c r="AI18" s="94" t="str">
        <x:v>Arbeitsstunden</x:v>
      </x:c>
      <x:c r="AJ18" s="94" t="str">
        <x:v>Frei</x:v>
      </x:c>
      <x:c r="AK18" s="94" t="str">
        <x:v>Ferien</x:v>
      </x:c>
      <x:c r="AL18" s="94" t="str">
        <x:v>Krank</x:v>
      </x:c>
      <x:c r="AM18" s="94" t="str">
        <x:v>Unfall</x:v>
      </x:c>
    </x:row>
    <x:row r="19" ht="24" customHeight="1">
      <x:c r="A19" s="94"/>
      <x:c r="B19" s="94"/>
      <x:c r="C19" s="94" t="str">
        <x:f>IF(COLUMN()-2&lt;=DAY(EOMONTH(DATE($I$3,6,1),0)),CHOOSE(WEEKDAY(DATE($I$3,6,COLUMN()-2),2),"Mo","Di","Mi","Do","Fr","Sa","So"),"")</x:f>
        <x:v>Mo</x:v>
      </x:c>
      <x:c r="D19" s="94" t="str">
        <x:f>IF(COLUMN()-2&lt;=DAY(EOMONTH(DATE($I$3,6,1),0)),CHOOSE(WEEKDAY(DATE($I$3,6,COLUMN()-2),2),"Mo","Di","Mi","Do","Fr","Sa","So"),"")</x:f>
        <x:v>Di</x:v>
      </x:c>
      <x:c r="E19" s="94" t="str">
        <x:f>IF(COLUMN()-2&lt;=DAY(EOMONTH(DATE($I$3,6,1),0)),CHOOSE(WEEKDAY(DATE($I$3,6,COLUMN()-2),2),"Mo","Di","Mi","Do","Fr","Sa","So"),"")</x:f>
        <x:v>Mi</x:v>
      </x:c>
      <x:c r="F19" s="94" t="str">
        <x:f>IF(COLUMN()-2&lt;=DAY(EOMONTH(DATE($I$3,6,1),0)),CHOOSE(WEEKDAY(DATE($I$3,6,COLUMN()-2),2),"Mo","Di","Mi","Do","Fr","Sa","So"),"")</x:f>
        <x:v>Do</x:v>
      </x:c>
      <x:c r="G19" s="94" t="str">
        <x:f>IF(COLUMN()-2&lt;=DAY(EOMONTH(DATE($I$3,6,1),0)),CHOOSE(WEEKDAY(DATE($I$3,6,COLUMN()-2),2),"Mo","Di","Mi","Do","Fr","Sa","So"),"")</x:f>
        <x:v>Fr</x:v>
      </x:c>
      <x:c r="H19" s="94" t="str">
        <x:f>IF(COLUMN()-2&lt;=DAY(EOMONTH(DATE($I$3,6,1),0)),CHOOSE(WEEKDAY(DATE($I$3,6,COLUMN()-2),2),"Mo","Di","Mi","Do","Fr","Sa","So"),"")</x:f>
        <x:v>Sa</x:v>
      </x:c>
      <x:c r="I19" s="94" t="str">
        <x:f>IF(COLUMN()-2&lt;=DAY(EOMONTH(DATE($I$3,6,1),0)),CHOOSE(WEEKDAY(DATE($I$3,6,COLUMN()-2),2),"Mo","Di","Mi","Do","Fr","Sa","So"),"")</x:f>
        <x:v>So</x:v>
      </x:c>
      <x:c r="J19" s="94" t="str">
        <x:f>IF(COLUMN()-2&lt;=DAY(EOMONTH(DATE($I$3,6,1),0)),CHOOSE(WEEKDAY(DATE($I$3,6,COLUMN()-2),2),"Mo","Di","Mi","Do","Fr","Sa","So"),"")</x:f>
        <x:v>Mo</x:v>
      </x:c>
      <x:c r="K19" s="94" t="str">
        <x:f>IF(COLUMN()-2&lt;=DAY(EOMONTH(DATE($I$3,6,1),0)),CHOOSE(WEEKDAY(DATE($I$3,6,COLUMN()-2),2),"Mo","Di","Mi","Do","Fr","Sa","So"),"")</x:f>
        <x:v>Di</x:v>
      </x:c>
      <x:c r="L19" s="94" t="str">
        <x:f>IF(COLUMN()-2&lt;=DAY(EOMONTH(DATE($I$3,6,1),0)),CHOOSE(WEEKDAY(DATE($I$3,6,COLUMN()-2),2),"Mo","Di","Mi","Do","Fr","Sa","So"),"")</x:f>
        <x:v>Mi</x:v>
      </x:c>
      <x:c r="M19" s="94" t="str">
        <x:f>IF(COLUMN()-2&lt;=DAY(EOMONTH(DATE($I$3,6,1),0)),CHOOSE(WEEKDAY(DATE($I$3,6,COLUMN()-2),2),"Mo","Di","Mi","Do","Fr","Sa","So"),"")</x:f>
        <x:v>Do</x:v>
      </x:c>
      <x:c r="N19" s="94" t="str">
        <x:f>IF(COLUMN()-2&lt;=DAY(EOMONTH(DATE($I$3,6,1),0)),CHOOSE(WEEKDAY(DATE($I$3,6,COLUMN()-2),2),"Mo","Di","Mi","Do","Fr","Sa","So"),"")</x:f>
        <x:v>Fr</x:v>
      </x:c>
      <x:c r="O19" s="94" t="str">
        <x:f>IF(COLUMN()-2&lt;=DAY(EOMONTH(DATE($I$3,6,1),0)),CHOOSE(WEEKDAY(DATE($I$3,6,COLUMN()-2),2),"Mo","Di","Mi","Do","Fr","Sa","So"),"")</x:f>
        <x:v>Sa</x:v>
      </x:c>
      <x:c r="P19" s="94" t="str">
        <x:f>IF(COLUMN()-2&lt;=DAY(EOMONTH(DATE($I$3,6,1),0)),CHOOSE(WEEKDAY(DATE($I$3,6,COLUMN()-2),2),"Mo","Di","Mi","Do","Fr","Sa","So"),"")</x:f>
        <x:v>So</x:v>
      </x:c>
      <x:c r="Q19" s="94" t="str">
        <x:f>IF(COLUMN()-2&lt;=DAY(EOMONTH(DATE($I$3,6,1),0)),CHOOSE(WEEKDAY(DATE($I$3,6,COLUMN()-2),2),"Mo","Di","Mi","Do","Fr","Sa","So"),"")</x:f>
        <x:v>Mo</x:v>
      </x:c>
      <x:c r="R19" s="94" t="str">
        <x:f>IF(COLUMN()-2&lt;=DAY(EOMONTH(DATE($I$3,6,1),0)),CHOOSE(WEEKDAY(DATE($I$3,6,COLUMN()-2),2),"Mo","Di","Mi","Do","Fr","Sa","So"),"")</x:f>
        <x:v>Di</x:v>
      </x:c>
      <x:c r="S19" s="94" t="str">
        <x:f>IF(COLUMN()-2&lt;=DAY(EOMONTH(DATE($I$3,6,1),0)),CHOOSE(WEEKDAY(DATE($I$3,6,COLUMN()-2),2),"Mo","Di","Mi","Do","Fr","Sa","So"),"")</x:f>
        <x:v>Mi</x:v>
      </x:c>
      <x:c r="T19" s="94" t="str">
        <x:f>IF(COLUMN()-2&lt;=DAY(EOMONTH(DATE($I$3,6,1),0)),CHOOSE(WEEKDAY(DATE($I$3,6,COLUMN()-2),2),"Mo","Di","Mi","Do","Fr","Sa","So"),"")</x:f>
        <x:v>Do</x:v>
      </x:c>
      <x:c r="U19" s="94" t="str">
        <x:f>IF(COLUMN()-2&lt;=DAY(EOMONTH(DATE($I$3,6,1),0)),CHOOSE(WEEKDAY(DATE($I$3,6,COLUMN()-2),2),"Mo","Di","Mi","Do","Fr","Sa","So"),"")</x:f>
        <x:v>Fr</x:v>
      </x:c>
      <x:c r="V19" s="94" t="str">
        <x:f>IF(COLUMN()-2&lt;=DAY(EOMONTH(DATE($I$3,6,1),0)),CHOOSE(WEEKDAY(DATE($I$3,6,COLUMN()-2),2),"Mo","Di","Mi","Do","Fr","Sa","So"),"")</x:f>
        <x:v>Sa</x:v>
      </x:c>
      <x:c r="W19" s="94" t="str">
        <x:f>IF(COLUMN()-2&lt;=DAY(EOMONTH(DATE($I$3,6,1),0)),CHOOSE(WEEKDAY(DATE($I$3,6,COLUMN()-2),2),"Mo","Di","Mi","Do","Fr","Sa","So"),"")</x:f>
        <x:v>So</x:v>
      </x:c>
      <x:c r="X19" s="94" t="str">
        <x:f>IF(COLUMN()-2&lt;=DAY(EOMONTH(DATE($I$3,6,1),0)),CHOOSE(WEEKDAY(DATE($I$3,6,COLUMN()-2),2),"Mo","Di","Mi","Do","Fr","Sa","So"),"")</x:f>
        <x:v>Mo</x:v>
      </x:c>
      <x:c r="Y19" s="94" t="str">
        <x:f>IF(COLUMN()-2&lt;=DAY(EOMONTH(DATE($I$3,6,1),0)),CHOOSE(WEEKDAY(DATE($I$3,6,COLUMN()-2),2),"Mo","Di","Mi","Do","Fr","Sa","So"),"")</x:f>
        <x:v>Di</x:v>
      </x:c>
      <x:c r="Z19" s="94" t="str">
        <x:f>IF(COLUMN()-2&lt;=DAY(EOMONTH(DATE($I$3,6,1),0)),CHOOSE(WEEKDAY(DATE($I$3,6,COLUMN()-2),2),"Mo","Di","Mi","Do","Fr","Sa","So"),"")</x:f>
        <x:v>Mi</x:v>
      </x:c>
      <x:c r="AA19" s="94" t="str">
        <x:f>IF(COLUMN()-2&lt;=DAY(EOMONTH(DATE($I$3,6,1),0)),CHOOSE(WEEKDAY(DATE($I$3,6,COLUMN()-2),2),"Mo","Di","Mi","Do","Fr","Sa","So"),"")</x:f>
        <x:v>Do</x:v>
      </x:c>
      <x:c r="AB19" s="94" t="str">
        <x:f>IF(COLUMN()-2&lt;=DAY(EOMONTH(DATE($I$3,6,1),0)),CHOOSE(WEEKDAY(DATE($I$3,6,COLUMN()-2),2),"Mo","Di","Mi","Do","Fr","Sa","So"),"")</x:f>
        <x:v>Fr</x:v>
      </x:c>
      <x:c r="AC19" s="94" t="str">
        <x:f>IF(COLUMN()-2&lt;=DAY(EOMONTH(DATE($I$3,6,1),0)),CHOOSE(WEEKDAY(DATE($I$3,6,COLUMN()-2),2),"Mo","Di","Mi","Do","Fr","Sa","So"),"")</x:f>
        <x:v>Sa</x:v>
      </x:c>
      <x:c r="AD19" s="94" t="str">
        <x:f>IF(COLUMN()-2&lt;=DAY(EOMONTH(DATE($I$3,6,1),0)),CHOOSE(WEEKDAY(DATE($I$3,6,COLUMN()-2),2),"Mo","Di","Mi","Do","Fr","Sa","So"),"")</x:f>
        <x:v>So</x:v>
      </x:c>
      <x:c r="AE19" s="94" t="str">
        <x:f>IF(COLUMN()-2&lt;=DAY(EOMONTH(DATE($I$3,6,1),0)),CHOOSE(WEEKDAY(DATE($I$3,6,COLUMN()-2),2),"Mo","Di","Mi","Do","Fr","Sa","So"),"")</x:f>
        <x:v>Mo</x:v>
      </x:c>
      <x:c r="AF19" s="94" t="str">
        <x:f>IF(COLUMN()-2&lt;=DAY(EOMONTH(DATE($I$3,6,1),0)),CHOOSE(WEEKDAY(DATE($I$3,6,COLUMN()-2),2),"Mo","Di","Mi","Do","Fr","Sa","So"),"")</x:f>
        <x:v>Di</x:v>
      </x:c>
      <x:c r="AG19" s="94" t="str">
        <x:f>IF(COLUMN()-2&lt;=DAY(EOMONTH(DATE($I$3,6,1),0)),CHOOSE(WEEKDAY(DATE($I$3,6,COLUMN()-2),2),"Mo","Di","Mi","Do","Fr","Sa","So"),"")</x:f>
      </x:c>
      <x:c r="AH19" s="94" t="str"/>
      <x:c r="AI19" s="94" t="str"/>
      <x:c r="AJ19" s="94" t="str"/>
      <x:c r="AK19" s="94" t="str"/>
      <x:c r="AL19" s="94" t="str"/>
      <x:c r="AM19" s="94" t="str"/>
    </x:row>
    <x:row r="20" ht="20" customHeight="1">
      <x:c r="A20" s="91" t="str">
        <x:v>Anna Keller</x:v>
      </x:c>
      <x:c r="B20" s="91" t="str">
        <x:v>Vollzeit</x:v>
      </x:c>
      <x:c r="C20" s="105" t="str">
        <x:v>1A</x:v>
      </x:c>
      <x:c r="D20" s="105" t="str">
        <x:v>1B</x:v>
      </x:c>
      <x:c r="E20" s="105" t="str">
        <x:v>2A</x:v>
      </x:c>
      <x:c r="F20" s="105" t="str">
        <x:v>2B</x:v>
      </x:c>
      <x:c r="G20" s="105" t="str">
        <x:v>1A</x:v>
      </x:c>
      <x:c r="H20" s="105" t="str">
        <x:v>FR</x:v>
      </x:c>
      <x:c r="I20" s="105" t="str">
        <x:v>FR</x:v>
      </x:c>
      <x:c r="J20" s="105" t="str">
        <x:v>2B</x:v>
      </x:c>
      <x:c r="K20" s="105" t="str">
        <x:v>1A</x:v>
      </x:c>
      <x:c r="L20" s="105" t="str">
        <x:v>1B</x:v>
      </x:c>
      <x:c r="M20" s="105" t="str">
        <x:v>2A</x:v>
      </x:c>
      <x:c r="N20" s="105" t="str">
        <x:v>2B</x:v>
      </x:c>
      <x:c r="O20" s="105" t="str">
        <x:v>1A</x:v>
      </x:c>
      <x:c r="P20" s="105" t="str">
        <x:v>FR</x:v>
      </x:c>
      <x:c r="Q20" s="105" t="str">
        <x:v>2A</x:v>
      </x:c>
      <x:c r="R20" s="105" t="str">
        <x:v>2B</x:v>
      </x:c>
      <x:c r="S20" s="105" t="str">
        <x:v>1A</x:v>
      </x:c>
      <x:c r="T20" s="105" t="str">
        <x:v>1B</x:v>
      </x:c>
      <x:c r="U20" s="105" t="str">
        <x:v>2A</x:v>
      </x:c>
      <x:c r="V20" s="105" t="str">
        <x:v>FR</x:v>
      </x:c>
      <x:c r="W20" s="105" t="str">
        <x:v>FR</x:v>
      </x:c>
      <x:c r="X20" s="105" t="str">
        <x:v>1B</x:v>
      </x:c>
      <x:c r="Y20" s="105" t="str">
        <x:v>2A</x:v>
      </x:c>
      <x:c r="Z20" s="105" t="str">
        <x:v>2B</x:v>
      </x:c>
      <x:c r="AA20" s="105" t="str">
        <x:v>1A</x:v>
      </x:c>
      <x:c r="AB20" s="105" t="str">
        <x:v>1B</x:v>
      </x:c>
      <x:c r="AC20" s="105" t="str">
        <x:v>FR</x:v>
      </x:c>
      <x:c r="AD20" s="105" t="str">
        <x:v>1B</x:v>
      </x:c>
      <x:c r="AE20" s="105" t="str">
        <x:v>1A</x:v>
      </x:c>
      <x:c r="AF20" s="105" t="str">
        <x:v>F</x:v>
      </x:c>
      <x:c r="AG20" s="105" t="str"/>
      <x:c r="AH20" s="106" t="n">
        <x:f>COUNTIF(C20:AG20,$A$8)+COUNTIF(C20:AG20,$A$9)+COUNTIF(C20:AG20,$A$10)+COUNTIF(C20:AG20,$A$11)</x:f>
        <x:v>23</x:v>
      </x:c>
      <x:c r="AI20" s="107" t="n">
        <x:f>COUNTIF(C20:AG20,$A$8)*$G$8+COUNTIF(C20:AG20,$A$9)*$G$9+COUNTIF(C20:AG20,$A$10)*$G$10+COUNTIF(C20:AG20,$A$11)*$G$11+COUNTIF(C20:AG20,$A$12)*$G$12+COUNTIF(C20:AG20,$A$13)*$G$13+COUNTIF(C20:AG20,$A$14)*$G$14+COUNTIF(C20:AG20,$A$15)*$G$15</x:f>
        <x:v>196.75</x:v>
      </x:c>
      <x:c r="AJ20" s="106" t="n">
        <x:f>COUNTIF(C20:AG20,$A$12)</x:f>
        <x:v>6</x:v>
      </x:c>
      <x:c r="AK20" s="106" t="n">
        <x:f>COUNTIF(C20:AG20,$A$13)</x:f>
        <x:v>1</x:v>
      </x:c>
      <x:c r="AL20" s="106" t="n">
        <x:f>COUNTIF(C20:AG20,$A$14)</x:f>
        <x:v>0</x:v>
      </x:c>
      <x:c r="AM20" s="106" t="n">
        <x:f>COUNTIF(C20:AG20,$A$15)</x:f>
        <x:v>0</x:v>
      </x:c>
    </x:row>
    <x:row r="21" ht="20" customHeight="1">
      <x:c r="A21" s="91" t="str">
        <x:v>Ben Schneider</x:v>
      </x:c>
      <x:c r="B21" s="91" t="str">
        <x:v>Vollzeit</x:v>
      </x:c>
      <x:c r="C21" s="105" t="str">
        <x:v>1B</x:v>
      </x:c>
      <x:c r="D21" s="105" t="str">
        <x:v>2A</x:v>
      </x:c>
      <x:c r="E21" s="105" t="str">
        <x:v>2B</x:v>
      </x:c>
      <x:c r="F21" s="105" t="str">
        <x:v>1A</x:v>
      </x:c>
      <x:c r="G21" s="105" t="str">
        <x:v>1B</x:v>
      </x:c>
      <x:c r="H21" s="105" t="str">
        <x:v>FR</x:v>
      </x:c>
      <x:c r="I21" s="105" t="str">
        <x:v>1B</x:v>
      </x:c>
      <x:c r="J21" s="105" t="str">
        <x:v>1A</x:v>
      </x:c>
      <x:c r="K21" s="105" t="str">
        <x:v>1B</x:v>
      </x:c>
      <x:c r="L21" s="105" t="str">
        <x:v>2A</x:v>
      </x:c>
      <x:c r="M21" s="105" t="str">
        <x:v>2B</x:v>
      </x:c>
      <x:c r="N21" s="105" t="str">
        <x:v>1A</x:v>
      </x:c>
      <x:c r="O21" s="105" t="str">
        <x:v>FR</x:v>
      </x:c>
      <x:c r="P21" s="105" t="str">
        <x:v>FR</x:v>
      </x:c>
      <x:c r="Q21" s="105" t="str">
        <x:v>2B</x:v>
      </x:c>
      <x:c r="R21" s="105" t="str">
        <x:v>1A</x:v>
      </x:c>
      <x:c r="S21" s="105" t="str">
        <x:v>1B</x:v>
      </x:c>
      <x:c r="T21" s="105" t="str">
        <x:v>2A</x:v>
      </x:c>
      <x:c r="U21" s="105" t="str">
        <x:v>2B</x:v>
      </x:c>
      <x:c r="V21" s="105" t="str">
        <x:v>FR</x:v>
      </x:c>
      <x:c r="W21" s="105" t="str">
        <x:v>FR</x:v>
      </x:c>
      <x:c r="X21" s="105" t="str">
        <x:v>2A</x:v>
      </x:c>
      <x:c r="Y21" s="105" t="str">
        <x:v>F</x:v>
      </x:c>
      <x:c r="Z21" s="105" t="str">
        <x:v>1A</x:v>
      </x:c>
      <x:c r="AA21" s="105" t="str">
        <x:v>1B</x:v>
      </x:c>
      <x:c r="AB21" s="105" t="str">
        <x:v>2A</x:v>
      </x:c>
      <x:c r="AC21" s="105" t="str">
        <x:v>1A</x:v>
      </x:c>
      <x:c r="AD21" s="105" t="str">
        <x:v>FR</x:v>
      </x:c>
      <x:c r="AE21" s="105" t="str">
        <x:v>1B</x:v>
      </x:c>
      <x:c r="AF21" s="105" t="str">
        <x:v>2A</x:v>
      </x:c>
      <x:c r="AG21" s="105" t="str"/>
      <x:c r="AH21" s="106" t="n">
        <x:f>COUNTIF(C21:AG21,$A$8)+COUNTIF(C21:AG21,$A$9)+COUNTIF(C21:AG21,$A$10)+COUNTIF(C21:AG21,$A$11)</x:f>
        <x:v>23</x:v>
      </x:c>
      <x:c r="AI21" s="107" t="n">
        <x:f>COUNTIF(C21:AG21,$A$8)*$G$8+COUNTIF(C21:AG21,$A$9)*$G$9+COUNTIF(C21:AG21,$A$10)*$G$10+COUNTIF(C21:AG21,$A$11)*$G$11+COUNTIF(C21:AG21,$A$12)*$G$12+COUNTIF(C21:AG21,$A$13)*$G$13+COUNTIF(C21:AG21,$A$14)*$G$14+COUNTIF(C21:AG21,$A$15)*$G$15</x:f>
        <x:v>197</x:v>
      </x:c>
      <x:c r="AJ21" s="106" t="n">
        <x:f>COUNTIF(C21:AG21,$A$12)</x:f>
        <x:v>6</x:v>
      </x:c>
      <x:c r="AK21" s="106" t="n">
        <x:f>COUNTIF(C21:AG21,$A$13)</x:f>
        <x:v>1</x:v>
      </x:c>
      <x:c r="AL21" s="106" t="n">
        <x:f>COUNTIF(C21:AG21,$A$14)</x:f>
        <x:v>0</x:v>
      </x:c>
      <x:c r="AM21" s="106" t="n">
        <x:f>COUNTIF(C21:AG21,$A$15)</x:f>
        <x:v>0</x:v>
      </x:c>
    </x:row>
    <x:row r="22" ht="20" customHeight="1">
      <x:c r="A22" s="91" t="str">
        <x:v>Clara Hoffmann</x:v>
      </x:c>
      <x:c r="B22" s="91" t="str">
        <x:v>Teilzeit</x:v>
      </x:c>
      <x:c r="C22" s="105" t="str">
        <x:v>2A</x:v>
      </x:c>
      <x:c r="D22" s="105" t="str">
        <x:v>2B</x:v>
      </x:c>
      <x:c r="E22" s="105" t="str">
        <x:v>1A</x:v>
      </x:c>
      <x:c r="F22" s="105" t="str">
        <x:v>1B</x:v>
      </x:c>
      <x:c r="G22" s="105" t="str">
        <x:v>2A</x:v>
      </x:c>
      <x:c r="H22" s="105" t="str">
        <x:v>1A</x:v>
      </x:c>
      <x:c r="I22" s="105" t="str">
        <x:v>FR</x:v>
      </x:c>
      <x:c r="J22" s="105" t="str">
        <x:v>1B</x:v>
      </x:c>
      <x:c r="K22" s="105" t="str">
        <x:v>2A</x:v>
      </x:c>
      <x:c r="L22" s="105" t="str">
        <x:v>2B</x:v>
      </x:c>
      <x:c r="M22" s="105" t="str">
        <x:v>1A</x:v>
      </x:c>
      <x:c r="N22" s="105" t="str">
        <x:v>1B</x:v>
      </x:c>
      <x:c r="O22" s="105" t="str">
        <x:v>FR</x:v>
      </x:c>
      <x:c r="P22" s="105" t="str">
        <x:v>FR</x:v>
      </x:c>
      <x:c r="Q22" s="105" t="str">
        <x:v>1A</x:v>
      </x:c>
      <x:c r="R22" s="105" t="str">
        <x:v>F</x:v>
      </x:c>
      <x:c r="S22" s="105" t="str">
        <x:v>2A</x:v>
      </x:c>
      <x:c r="T22" s="105" t="str">
        <x:v>2B</x:v>
      </x:c>
      <x:c r="U22" s="105" t="str">
        <x:v>1A</x:v>
      </x:c>
      <x:c r="V22" s="105" t="str">
        <x:v>FR</x:v>
      </x:c>
      <x:c r="W22" s="105" t="str">
        <x:v>1B</x:v>
      </x:c>
      <x:c r="X22" s="105" t="str">
        <x:v>2B</x:v>
      </x:c>
      <x:c r="Y22" s="105" t="str">
        <x:v>1A</x:v>
      </x:c>
      <x:c r="Z22" s="105" t="str">
        <x:v>1B</x:v>
      </x:c>
      <x:c r="AA22" s="105" t="str">
        <x:v>2A</x:v>
      </x:c>
      <x:c r="AB22" s="105" t="str">
        <x:v>2B</x:v>
      </x:c>
      <x:c r="AC22" s="105" t="str">
        <x:v>FR</x:v>
      </x:c>
      <x:c r="AD22" s="105" t="str">
        <x:v>FR</x:v>
      </x:c>
      <x:c r="AE22" s="105" t="str">
        <x:v>2A</x:v>
      </x:c>
      <x:c r="AF22" s="105" t="str">
        <x:v>2B</x:v>
      </x:c>
      <x:c r="AG22" s="105" t="str"/>
      <x:c r="AH22" s="106" t="n">
        <x:f>COUNTIF(C22:AG22,$A$8)+COUNTIF(C22:AG22,$A$9)+COUNTIF(C22:AG22,$A$10)+COUNTIF(C22:AG22,$A$11)</x:f>
        <x:v>23</x:v>
      </x:c>
      <x:c r="AI22" s="107" t="n">
        <x:f>COUNTIF(C22:AG22,$A$8)*$G$8+COUNTIF(C22:AG22,$A$9)*$G$9+COUNTIF(C22:AG22,$A$10)*$G$10+COUNTIF(C22:AG22,$A$11)*$G$11+COUNTIF(C22:AG22,$A$12)*$G$12+COUNTIF(C22:AG22,$A$13)*$G$13+COUNTIF(C22:AG22,$A$14)*$G$14+COUNTIF(C22:AG22,$A$15)*$G$15</x:f>
        <x:v>197</x:v>
      </x:c>
      <x:c r="AJ22" s="106" t="n">
        <x:f>COUNTIF(C22:AG22,$A$12)</x:f>
        <x:v>6</x:v>
      </x:c>
      <x:c r="AK22" s="106" t="n">
        <x:f>COUNTIF(C22:AG22,$A$13)</x:f>
        <x:v>1</x:v>
      </x:c>
      <x:c r="AL22" s="106" t="n">
        <x:f>COUNTIF(C22:AG22,$A$14)</x:f>
        <x:v>0</x:v>
      </x:c>
      <x:c r="AM22" s="106" t="n">
        <x:f>COUNTIF(C22:AG22,$A$15)</x:f>
        <x:v>0</x:v>
      </x:c>
    </x:row>
    <x:row r="23" ht="20" customHeight="1">
      <x:c r="A23" s="91" t="str">
        <x:v>David Weber</x:v>
      </x:c>
      <x:c r="B23" s="91" t="str">
        <x:v>Vollzeit</x:v>
      </x:c>
      <x:c r="C23" s="105" t="str">
        <x:v>2B</x:v>
      </x:c>
      <x:c r="D23" s="105" t="str">
        <x:v>1A</x:v>
      </x:c>
      <x:c r="E23" s="105" t="str">
        <x:v>1B</x:v>
      </x:c>
      <x:c r="F23" s="105" t="str">
        <x:v>2A</x:v>
      </x:c>
      <x:c r="G23" s="105" t="str">
        <x:v>2B</x:v>
      </x:c>
      <x:c r="H23" s="105" t="str">
        <x:v>FR</x:v>
      </x:c>
      <x:c r="I23" s="105" t="str">
        <x:v>FR</x:v>
      </x:c>
      <x:c r="J23" s="105" t="str">
        <x:v>2A</x:v>
      </x:c>
      <x:c r="K23" s="105" t="str">
        <x:v>F</x:v>
      </x:c>
      <x:c r="L23" s="105" t="str">
        <x:v>1A</x:v>
      </x:c>
      <x:c r="M23" s="105" t="str">
        <x:v>1B</x:v>
      </x:c>
      <x:c r="N23" s="105" t="str">
        <x:v>2A</x:v>
      </x:c>
      <x:c r="O23" s="105" t="str">
        <x:v>FR</x:v>
      </x:c>
      <x:c r="P23" s="105" t="str">
        <x:v>FR</x:v>
      </x:c>
      <x:c r="Q23" s="105" t="str">
        <x:v>1B</x:v>
      </x:c>
      <x:c r="R23" s="105" t="str">
        <x:v>2A</x:v>
      </x:c>
      <x:c r="S23" s="105" t="str">
        <x:v>2B</x:v>
      </x:c>
      <x:c r="T23" s="105" t="str">
        <x:v>1A</x:v>
      </x:c>
      <x:c r="U23" s="105" t="str">
        <x:v>1B</x:v>
      </x:c>
      <x:c r="V23" s="105" t="str">
        <x:v>1A</x:v>
      </x:c>
      <x:c r="W23" s="105" t="str">
        <x:v>FR</x:v>
      </x:c>
      <x:c r="X23" s="105" t="str">
        <x:v>1A</x:v>
      </x:c>
      <x:c r="Y23" s="105" t="str">
        <x:v>1B</x:v>
      </x:c>
      <x:c r="Z23" s="105" t="str">
        <x:v>2A</x:v>
      </x:c>
      <x:c r="AA23" s="105" t="str">
        <x:v>2B</x:v>
      </x:c>
      <x:c r="AB23" s="105" t="str">
        <x:v>1A</x:v>
      </x:c>
      <x:c r="AC23" s="105" t="str">
        <x:v>FR</x:v>
      </x:c>
      <x:c r="AD23" s="105" t="str">
        <x:v>FR</x:v>
      </x:c>
      <x:c r="AE23" s="105" t="str">
        <x:v>U</x:v>
      </x:c>
      <x:c r="AF23" s="105" t="str">
        <x:v>1A</x:v>
      </x:c>
      <x:c r="AG23" s="105" t="str"/>
      <x:c r="AH23" s="106" t="n">
        <x:f>COUNTIF(C23:AG23,$A$8)+COUNTIF(C23:AG23,$A$9)+COUNTIF(C23:AG23,$A$10)+COUNTIF(C23:AG23,$A$11)</x:f>
        <x:v>21</x:v>
      </x:c>
      <x:c r="AI23" s="107" t="n">
        <x:f>COUNTIF(C23:AG23,$A$8)*$G$8+COUNTIF(C23:AG23,$A$9)*$G$9+COUNTIF(C23:AG23,$A$10)*$G$10+COUNTIF(C23:AG23,$A$11)*$G$11+COUNTIF(C23:AG23,$A$12)*$G$12+COUNTIF(C23:AG23,$A$13)*$G$13+COUNTIF(C23:AG23,$A$14)*$G$14+COUNTIF(C23:AG23,$A$15)*$G$15</x:f>
        <x:v>179.75</x:v>
      </x:c>
      <x:c r="AJ23" s="106" t="n">
        <x:f>COUNTIF(C23:AG23,$A$12)</x:f>
        <x:v>7</x:v>
      </x:c>
      <x:c r="AK23" s="106" t="n">
        <x:f>COUNTIF(C23:AG23,$A$13)</x:f>
        <x:v>1</x:v>
      </x:c>
      <x:c r="AL23" s="106" t="n">
        <x:f>COUNTIF(C23:AG23,$A$14)</x:f>
        <x:v>0</x:v>
      </x:c>
      <x:c r="AM23" s="106" t="n">
        <x:f>COUNTIF(C23:AG23,$A$15)</x:f>
        <x:v>1</x:v>
      </x:c>
    </x:row>
    <x:row r="24" ht="20" customHeight="1">
      <x:c r="A24" s="91" t="str">
        <x:v>Emma Fischer</x:v>
      </x:c>
      <x:c r="B24" s="91" t="str">
        <x:v>Teilzeit</x:v>
      </x:c>
      <x:c r="C24" s="105" t="str">
        <x:v>1A</x:v>
      </x:c>
      <x:c r="D24" s="105" t="str">
        <x:v>F</x:v>
      </x:c>
      <x:c r="E24" s="105" t="str">
        <x:v>2A</x:v>
      </x:c>
      <x:c r="F24" s="105" t="str">
        <x:v>2B</x:v>
      </x:c>
      <x:c r="G24" s="105" t="str">
        <x:v>1A</x:v>
      </x:c>
      <x:c r="H24" s="105" t="str">
        <x:v>FR</x:v>
      </x:c>
      <x:c r="I24" s="105" t="str">
        <x:v>FR</x:v>
      </x:c>
      <x:c r="J24" s="105" t="str">
        <x:v>2B</x:v>
      </x:c>
      <x:c r="K24" s="105" t="str">
        <x:v>1A</x:v>
      </x:c>
      <x:c r="L24" s="105" t="str">
        <x:v>1B</x:v>
      </x:c>
      <x:c r="M24" s="105" t="str">
        <x:v>2A</x:v>
      </x:c>
      <x:c r="N24" s="105" t="str">
        <x:v>2B</x:v>
      </x:c>
      <x:c r="O24" s="105" t="str">
        <x:v>FR</x:v>
      </x:c>
      <x:c r="P24" s="105" t="str">
        <x:v>1B</x:v>
      </x:c>
      <x:c r="Q24" s="105" t="str">
        <x:v>2A</x:v>
      </x:c>
      <x:c r="R24" s="105" t="str">
        <x:v>2B</x:v>
      </x:c>
      <x:c r="S24" s="105" t="str">
        <x:v>1A</x:v>
      </x:c>
      <x:c r="T24" s="105" t="str">
        <x:v>1B</x:v>
      </x:c>
      <x:c r="U24" s="105" t="str">
        <x:v>2A</x:v>
      </x:c>
      <x:c r="V24" s="105" t="str">
        <x:v>FR</x:v>
      </x:c>
      <x:c r="W24" s="105" t="str">
        <x:v>FR</x:v>
      </x:c>
      <x:c r="X24" s="105" t="str">
        <x:v>K</x:v>
      </x:c>
      <x:c r="Y24" s="105" t="str">
        <x:v>2A</x:v>
      </x:c>
      <x:c r="Z24" s="105" t="str">
        <x:v>2B</x:v>
      </x:c>
      <x:c r="AA24" s="105" t="str">
        <x:v>1A</x:v>
      </x:c>
      <x:c r="AB24" s="105" t="str">
        <x:v>1B</x:v>
      </x:c>
      <x:c r="AC24" s="105" t="str">
        <x:v>FR</x:v>
      </x:c>
      <x:c r="AD24" s="105" t="str">
        <x:v>FR</x:v>
      </x:c>
      <x:c r="AE24" s="105" t="str">
        <x:v>1A</x:v>
      </x:c>
      <x:c r="AF24" s="105" t="str">
        <x:v>1B</x:v>
      </x:c>
      <x:c r="AG24" s="105" t="str"/>
      <x:c r="AH24" s="106" t="n">
        <x:f>COUNTIF(C24:AG24,$A$8)+COUNTIF(C24:AG24,$A$9)+COUNTIF(C24:AG24,$A$10)+COUNTIF(C24:AG24,$A$11)</x:f>
        <x:v>21</x:v>
      </x:c>
      <x:c r="AI24" s="107" t="n">
        <x:f>COUNTIF(C24:AG24,$A$8)*$G$8+COUNTIF(C24:AG24,$A$9)*$G$9+COUNTIF(C24:AG24,$A$10)*$G$10+COUNTIF(C24:AG24,$A$11)*$G$11+COUNTIF(C24:AG24,$A$12)*$G$12+COUNTIF(C24:AG24,$A$13)*$G$13+COUNTIF(C24:AG24,$A$14)*$G$14+COUNTIF(C24:AG24,$A$15)*$G$15</x:f>
        <x:v>179.75</x:v>
      </x:c>
      <x:c r="AJ24" s="106" t="n">
        <x:f>COUNTIF(C24:AG24,$A$12)</x:f>
        <x:v>7</x:v>
      </x:c>
      <x:c r="AK24" s="106" t="n">
        <x:f>COUNTIF(C24:AG24,$A$13)</x:f>
        <x:v>1</x:v>
      </x:c>
      <x:c r="AL24" s="106" t="n">
        <x:f>COUNTIF(C24:AG24,$A$14)</x:f>
        <x:v>1</x:v>
      </x:c>
      <x:c r="AM24" s="106" t="n">
        <x:f>COUNTIF(C24:AG24,$A$15)</x:f>
        <x:v>0</x:v>
      </x:c>
    </x:row>
    <x:row r="25" ht="20" customHeight="1">
      <x:c r="A25" s="91" t="str">
        <x:v>Felix Wagner</x:v>
      </x:c>
      <x:c r="B25" s="91" t="str">
        <x:v>Vollzeit</x:v>
      </x:c>
      <x:c r="C25" s="105" t="str">
        <x:v>1B</x:v>
      </x:c>
      <x:c r="D25" s="105" t="str">
        <x:v>2A</x:v>
      </x:c>
      <x:c r="E25" s="105" t="str">
        <x:v>2B</x:v>
      </x:c>
      <x:c r="F25" s="105" t="str">
        <x:v>1A</x:v>
      </x:c>
      <x:c r="G25" s="105" t="str">
        <x:v>1B</x:v>
      </x:c>
      <x:c r="H25" s="105" t="str">
        <x:v>FR</x:v>
      </x:c>
      <x:c r="I25" s="105" t="str">
        <x:v>FR</x:v>
      </x:c>
      <x:c r="J25" s="105" t="str">
        <x:v>1A</x:v>
      </x:c>
      <x:c r="K25" s="105" t="str">
        <x:v>1B</x:v>
      </x:c>
      <x:c r="L25" s="105" t="str">
        <x:v>2A</x:v>
      </x:c>
      <x:c r="M25" s="105" t="str">
        <x:v>2B</x:v>
      </x:c>
      <x:c r="N25" s="105" t="str">
        <x:v>1A</x:v>
      </x:c>
      <x:c r="O25" s="105" t="str">
        <x:v>1A</x:v>
      </x:c>
      <x:c r="P25" s="105" t="str">
        <x:v>FR</x:v>
      </x:c>
      <x:c r="Q25" s="105" t="str">
        <x:v>2B</x:v>
      </x:c>
      <x:c r="R25" s="105" t="str">
        <x:v>1A</x:v>
      </x:c>
      <x:c r="S25" s="105" t="str">
        <x:v>K</x:v>
      </x:c>
      <x:c r="T25" s="105" t="str">
        <x:v>2A</x:v>
      </x:c>
      <x:c r="U25" s="105" t="str">
        <x:v>2B</x:v>
      </x:c>
      <x:c r="V25" s="105" t="str">
        <x:v>FR</x:v>
      </x:c>
      <x:c r="W25" s="105" t="str">
        <x:v>FR</x:v>
      </x:c>
      <x:c r="X25" s="105" t="str">
        <x:v>2A</x:v>
      </x:c>
      <x:c r="Y25" s="105" t="str">
        <x:v>2B</x:v>
      </x:c>
      <x:c r="Z25" s="105" t="str">
        <x:v>1A</x:v>
      </x:c>
      <x:c r="AA25" s="105" t="str">
        <x:v>1B</x:v>
      </x:c>
      <x:c r="AB25" s="105" t="str">
        <x:v>2A</x:v>
      </x:c>
      <x:c r="AC25" s="105" t="str">
        <x:v>FR</x:v>
      </x:c>
      <x:c r="AD25" s="105" t="str">
        <x:v>1B</x:v>
      </x:c>
      <x:c r="AE25" s="105" t="str">
        <x:v>1B</x:v>
      </x:c>
      <x:c r="AF25" s="105" t="str">
        <x:v>2A</x:v>
      </x:c>
      <x:c r="AG25" s="105" t="str"/>
      <x:c r="AH25" s="106" t="n">
        <x:f>COUNTIF(C25:AG25,$A$8)+COUNTIF(C25:AG25,$A$9)+COUNTIF(C25:AG25,$A$10)+COUNTIF(C25:AG25,$A$11)</x:f>
        <x:v>23</x:v>
      </x:c>
      <x:c r="AI25" s="107" t="n">
        <x:f>COUNTIF(C25:AG25,$A$8)*$G$8+COUNTIF(C25:AG25,$A$9)*$G$9+COUNTIF(C25:AG25,$A$10)*$G$10+COUNTIF(C25:AG25,$A$11)*$G$11+COUNTIF(C25:AG25,$A$12)*$G$12+COUNTIF(C25:AG25,$A$13)*$G$13+COUNTIF(C25:AG25,$A$14)*$G$14+COUNTIF(C25:AG25,$A$15)*$G$15</x:f>
        <x:v>197</x:v>
      </x:c>
      <x:c r="AJ25" s="106" t="n">
        <x:f>COUNTIF(C25:AG25,$A$12)</x:f>
        <x:v>6</x:v>
      </x:c>
      <x:c r="AK25" s="106" t="n">
        <x:f>COUNTIF(C25:AG25,$A$13)</x:f>
        <x:v>0</x:v>
      </x:c>
      <x:c r="AL25" s="106" t="n">
        <x:f>COUNTIF(C25:AG25,$A$14)</x:f>
        <x:v>1</x:v>
      </x:c>
      <x:c r="AM25" s="106" t="n">
        <x:f>COUNTIF(C25:AG25,$A$15)</x:f>
        <x:v>0</x:v>
      </x:c>
    </x:row>
    <x:row r="26" ht="20" customHeight="1">
      <x:c r="A26" s="91" t="str">
        <x:v>Greta Braun</x:v>
      </x:c>
      <x:c r="B26" s="91" t="str">
        <x:v>Vollzeit</x:v>
      </x:c>
      <x:c r="C26" s="105" t="str">
        <x:v>2A</x:v>
      </x:c>
      <x:c r="D26" s="105" t="str">
        <x:v>2B</x:v>
      </x:c>
      <x:c r="E26" s="105" t="str">
        <x:v>1A</x:v>
      </x:c>
      <x:c r="F26" s="105" t="str">
        <x:v>1B</x:v>
      </x:c>
      <x:c r="G26" s="105" t="str">
        <x:v>2A</x:v>
      </x:c>
      <x:c r="H26" s="105" t="str">
        <x:v>FR</x:v>
      </x:c>
      <x:c r="I26" s="105" t="str">
        <x:v>1B</x:v>
      </x:c>
      <x:c r="J26" s="105" t="str">
        <x:v>1B</x:v>
      </x:c>
      <x:c r="K26" s="105" t="str">
        <x:v>2A</x:v>
      </x:c>
      <x:c r="L26" s="105" t="str">
        <x:v>2B</x:v>
      </x:c>
      <x:c r="M26" s="105" t="str">
        <x:v>1A</x:v>
      </x:c>
      <x:c r="N26" s="105" t="str">
        <x:v>K</x:v>
      </x:c>
      <x:c r="O26" s="105" t="str">
        <x:v>FR</x:v>
      </x:c>
      <x:c r="P26" s="105" t="str">
        <x:v>FR</x:v>
      </x:c>
      <x:c r="Q26" s="105" t="str">
        <x:v>1A</x:v>
      </x:c>
      <x:c r="R26" s="105" t="str">
        <x:v>1B</x:v>
      </x:c>
      <x:c r="S26" s="105" t="str">
        <x:v>2A</x:v>
      </x:c>
      <x:c r="T26" s="105" t="str">
        <x:v>2B</x:v>
      </x:c>
      <x:c r="U26" s="105" t="str">
        <x:v>1A</x:v>
      </x:c>
      <x:c r="V26" s="105" t="str">
        <x:v>FR</x:v>
      </x:c>
      <x:c r="W26" s="105" t="str">
        <x:v>FR</x:v>
      </x:c>
      <x:c r="X26" s="105" t="str">
        <x:v>2B</x:v>
      </x:c>
      <x:c r="Y26" s="105" t="str">
        <x:v>1A</x:v>
      </x:c>
      <x:c r="Z26" s="105" t="str">
        <x:v>1B</x:v>
      </x:c>
      <x:c r="AA26" s="105" t="str">
        <x:v>2A</x:v>
      </x:c>
      <x:c r="AB26" s="105" t="str">
        <x:v>2B</x:v>
      </x:c>
      <x:c r="AC26" s="105" t="str">
        <x:v>1A</x:v>
      </x:c>
      <x:c r="AD26" s="105" t="str">
        <x:v>FR</x:v>
      </x:c>
      <x:c r="AE26" s="105" t="str">
        <x:v>2A</x:v>
      </x:c>
      <x:c r="AF26" s="105" t="str">
        <x:v>2B</x:v>
      </x:c>
      <x:c r="AG26" s="105" t="str"/>
      <x:c r="AH26" s="106" t="n">
        <x:f>COUNTIF(C26:AG26,$A$8)+COUNTIF(C26:AG26,$A$9)+COUNTIF(C26:AG26,$A$10)+COUNTIF(C26:AG26,$A$11)</x:f>
        <x:v>23</x:v>
      </x:c>
      <x:c r="AI26" s="107" t="n">
        <x:f>COUNTIF(C26:AG26,$A$8)*$G$8+COUNTIF(C26:AG26,$A$9)*$G$9+COUNTIF(C26:AG26,$A$10)*$G$10+COUNTIF(C26:AG26,$A$11)*$G$11+COUNTIF(C26:AG26,$A$12)*$G$12+COUNTIF(C26:AG26,$A$13)*$G$13+COUNTIF(C26:AG26,$A$14)*$G$14+COUNTIF(C26:AG26,$A$15)*$G$15</x:f>
        <x:v>197</x:v>
      </x:c>
      <x:c r="AJ26" s="106" t="n">
        <x:f>COUNTIF(C26:AG26,$A$12)</x:f>
        <x:v>6</x:v>
      </x:c>
      <x:c r="AK26" s="106" t="n">
        <x:f>COUNTIF(C26:AG26,$A$13)</x:f>
        <x:v>0</x:v>
      </x:c>
      <x:c r="AL26" s="106" t="n">
        <x:f>COUNTIF(C26:AG26,$A$14)</x:f>
        <x:v>1</x:v>
      </x:c>
      <x:c r="AM26" s="106" t="n">
        <x:f>COUNTIF(C26:AG26,$A$15)</x:f>
        <x:v>0</x:v>
      </x:c>
    </x:row>
    <x:row r="27" ht="20" customHeight="1">
      <x:c r="A27" s="91" t="str">
        <x:v>Hannes Richter</x:v>
      </x:c>
      <x:c r="B27" s="91" t="str">
        <x:v>Ausbildung</x:v>
      </x:c>
      <x:c r="C27" s="105" t="str">
        <x:v>2B</x:v>
      </x:c>
      <x:c r="D27" s="105" t="str">
        <x:v>1A</x:v>
      </x:c>
      <x:c r="E27" s="105" t="str">
        <x:v>1B</x:v>
      </x:c>
      <x:c r="F27" s="105" t="str">
        <x:v>2A</x:v>
      </x:c>
      <x:c r="G27" s="105" t="str">
        <x:v>2B</x:v>
      </x:c>
      <x:c r="H27" s="105" t="str">
        <x:v>1A</x:v>
      </x:c>
      <x:c r="I27" s="105" t="str">
        <x:v>FR</x:v>
      </x:c>
      <x:c r="J27" s="105" t="str">
        <x:v>2A</x:v>
      </x:c>
      <x:c r="K27" s="105" t="str">
        <x:v>2B</x:v>
      </x:c>
      <x:c r="L27" s="105" t="str">
        <x:v>1A</x:v>
      </x:c>
      <x:c r="M27" s="105" t="str">
        <x:v>1B</x:v>
      </x:c>
      <x:c r="N27" s="105" t="str">
        <x:v>2A</x:v>
      </x:c>
      <x:c r="O27" s="105" t="str">
        <x:v>FR</x:v>
      </x:c>
      <x:c r="P27" s="105" t="str">
        <x:v>FR</x:v>
      </x:c>
      <x:c r="Q27" s="105" t="str">
        <x:v>1B</x:v>
      </x:c>
      <x:c r="R27" s="105" t="str">
        <x:v>2A</x:v>
      </x:c>
      <x:c r="S27" s="105" t="str">
        <x:v>2B</x:v>
      </x:c>
      <x:c r="T27" s="105" t="str">
        <x:v>1A</x:v>
      </x:c>
      <x:c r="U27" s="105" t="str">
        <x:v>1B</x:v>
      </x:c>
      <x:c r="V27" s="105" t="str">
        <x:v>FR</x:v>
      </x:c>
      <x:c r="W27" s="105" t="str">
        <x:v>1B</x:v>
      </x:c>
      <x:c r="X27" s="105" t="str">
        <x:v>1A</x:v>
      </x:c>
      <x:c r="Y27" s="105" t="str">
        <x:v>1B</x:v>
      </x:c>
      <x:c r="Z27" s="105" t="str">
        <x:v>F</x:v>
      </x:c>
      <x:c r="AA27" s="105" t="str">
        <x:v>2B</x:v>
      </x:c>
      <x:c r="AB27" s="105" t="str">
        <x:v>1A</x:v>
      </x:c>
      <x:c r="AC27" s="105" t="str">
        <x:v>FR</x:v>
      </x:c>
      <x:c r="AD27" s="105" t="str">
        <x:v>FR</x:v>
      </x:c>
      <x:c r="AE27" s="105" t="str">
        <x:v>2B</x:v>
      </x:c>
      <x:c r="AF27" s="105" t="str">
        <x:v>1A</x:v>
      </x:c>
      <x:c r="AG27" s="105" t="str"/>
      <x:c r="AH27" s="106" t="n">
        <x:f>COUNTIF(C27:AG27,$A$8)+COUNTIF(C27:AG27,$A$9)+COUNTIF(C27:AG27,$A$10)+COUNTIF(C27:AG27,$A$11)</x:f>
        <x:v>23</x:v>
      </x:c>
      <x:c r="AI27" s="107" t="n">
        <x:f>COUNTIF(C27:AG27,$A$8)*$G$8+COUNTIF(C27:AG27,$A$9)*$G$9+COUNTIF(C27:AG27,$A$10)*$G$10+COUNTIF(C27:AG27,$A$11)*$G$11+COUNTIF(C27:AG27,$A$12)*$G$12+COUNTIF(C27:AG27,$A$13)*$G$13+COUNTIF(C27:AG27,$A$14)*$G$14+COUNTIF(C27:AG27,$A$15)*$G$15</x:f>
        <x:v>196.5</x:v>
      </x:c>
      <x:c r="AJ27" s="106" t="n">
        <x:f>COUNTIF(C27:AG27,$A$12)</x:f>
        <x:v>6</x:v>
      </x:c>
      <x:c r="AK27" s="106" t="n">
        <x:f>COUNTIF(C27:AG27,$A$13)</x:f>
        <x:v>1</x:v>
      </x:c>
      <x:c r="AL27" s="106" t="n">
        <x:f>COUNTIF(C27:AG27,$A$14)</x:f>
        <x:v>0</x:v>
      </x:c>
      <x:c r="AM27" s="106" t="n">
        <x:f>COUNTIF(C27:AG27,$A$15)</x:f>
        <x:v>0</x:v>
      </x:c>
    </x:row>
    <x:row r="28" ht="20" customHeight="1">
      <x:c r="A28" s="91" t="str">
        <x:v>Isabel Neumann</x:v>
      </x:c>
      <x:c r="B28" s="91" t="str">
        <x:v>Teilzeit</x:v>
      </x:c>
      <x:c r="C28" s="105" t="str">
        <x:v>1A</x:v>
      </x:c>
      <x:c r="D28" s="105" t="str">
        <x:v>K</x:v>
      </x:c>
      <x:c r="E28" s="105" t="str">
        <x:v>2A</x:v>
      </x:c>
      <x:c r="F28" s="105" t="str">
        <x:v>2B</x:v>
      </x:c>
      <x:c r="G28" s="105" t="str">
        <x:v>1A</x:v>
      </x:c>
      <x:c r="H28" s="105" t="str">
        <x:v>FR</x:v>
      </x:c>
      <x:c r="I28" s="105" t="str">
        <x:v>FR</x:v>
      </x:c>
      <x:c r="J28" s="105" t="str">
        <x:v>2B</x:v>
      </x:c>
      <x:c r="K28" s="105" t="str">
        <x:v>1A</x:v>
      </x:c>
      <x:c r="L28" s="105" t="str">
        <x:v>1B</x:v>
      </x:c>
      <x:c r="M28" s="105" t="str">
        <x:v>2A</x:v>
      </x:c>
      <x:c r="N28" s="105" t="str">
        <x:v>2B</x:v>
      </x:c>
      <x:c r="O28" s="105" t="str">
        <x:v>FR</x:v>
      </x:c>
      <x:c r="P28" s="105" t="str">
        <x:v>FR</x:v>
      </x:c>
      <x:c r="Q28" s="105" t="str">
        <x:v>2A</x:v>
      </x:c>
      <x:c r="R28" s="105" t="str">
        <x:v>2B</x:v>
      </x:c>
      <x:c r="S28" s="105" t="str">
        <x:v>F</x:v>
      </x:c>
      <x:c r="T28" s="105" t="str">
        <x:v>1B</x:v>
      </x:c>
      <x:c r="U28" s="105" t="str">
        <x:v>2A</x:v>
      </x:c>
      <x:c r="V28" s="105" t="str">
        <x:v>1A</x:v>
      </x:c>
      <x:c r="W28" s="105" t="str">
        <x:v>FR</x:v>
      </x:c>
      <x:c r="X28" s="105" t="str">
        <x:v>1B</x:v>
      </x:c>
      <x:c r="Y28" s="105" t="str">
        <x:v>2A</x:v>
      </x:c>
      <x:c r="Z28" s="105" t="str">
        <x:v>2B</x:v>
      </x:c>
      <x:c r="AA28" s="105" t="str">
        <x:v>1A</x:v>
      </x:c>
      <x:c r="AB28" s="105" t="str">
        <x:v>1B</x:v>
      </x:c>
      <x:c r="AC28" s="105" t="str">
        <x:v>FR</x:v>
      </x:c>
      <x:c r="AD28" s="105" t="str">
        <x:v>FR</x:v>
      </x:c>
      <x:c r="AE28" s="105" t="str">
        <x:v>1A</x:v>
      </x:c>
      <x:c r="AF28" s="105" t="str">
        <x:v>1B</x:v>
      </x:c>
      <x:c r="AG28" s="105" t="str"/>
      <x:c r="AH28" s="106" t="n">
        <x:f>COUNTIF(C28:AG28,$A$8)+COUNTIF(C28:AG28,$A$9)+COUNTIF(C28:AG28,$A$10)+COUNTIF(C28:AG28,$A$11)</x:f>
        <x:v>21</x:v>
      </x:c>
      <x:c r="AI28" s="107" t="n">
        <x:f>COUNTIF(C28:AG28,$A$8)*$G$8+COUNTIF(C28:AG28,$A$9)*$G$9+COUNTIF(C28:AG28,$A$10)*$G$10+COUNTIF(C28:AG28,$A$11)*$G$11+COUNTIF(C28:AG28,$A$12)*$G$12+COUNTIF(C28:AG28,$A$13)*$G$13+COUNTIF(C28:AG28,$A$14)*$G$14+COUNTIF(C28:AG28,$A$15)*$G$15</x:f>
        <x:v>179.75</x:v>
      </x:c>
      <x:c r="AJ28" s="106" t="n">
        <x:f>COUNTIF(C28:AG28,$A$12)</x:f>
        <x:v>7</x:v>
      </x:c>
      <x:c r="AK28" s="106" t="n">
        <x:f>COUNTIF(C28:AG28,$A$13)</x:f>
        <x:v>1</x:v>
      </x:c>
      <x:c r="AL28" s="106" t="n">
        <x:f>COUNTIF(C28:AG28,$A$14)</x:f>
        <x:v>1</x:v>
      </x:c>
      <x:c r="AM28" s="106" t="n">
        <x:f>COUNTIF(C28:AG28,$A$15)</x:f>
        <x:v>0</x:v>
      </x:c>
    </x:row>
    <x:row r="29" ht="20" customHeight="1">
      <x:c r="A29" s="91" t="str">
        <x:v>Jonas Klein</x:v>
      </x:c>
      <x:c r="B29" s="91" t="str">
        <x:v>Vollzeit</x:v>
      </x:c>
      <x:c r="C29" s="105" t="str">
        <x:v>1B</x:v>
      </x:c>
      <x:c r="D29" s="105" t="str">
        <x:v>2A</x:v>
      </x:c>
      <x:c r="E29" s="105" t="str">
        <x:v>2B</x:v>
      </x:c>
      <x:c r="F29" s="105" t="str">
        <x:v>1A</x:v>
      </x:c>
      <x:c r="G29" s="105" t="str">
        <x:v>1B</x:v>
      </x:c>
      <x:c r="H29" s="105" t="str">
        <x:v>FR</x:v>
      </x:c>
      <x:c r="I29" s="105" t="str">
        <x:v>FR</x:v>
      </x:c>
      <x:c r="J29" s="105" t="str">
        <x:v>1A</x:v>
      </x:c>
      <x:c r="K29" s="105" t="str">
        <x:v>1B</x:v>
      </x:c>
      <x:c r="L29" s="105" t="str">
        <x:v>F</x:v>
      </x:c>
      <x:c r="M29" s="105" t="str">
        <x:v>2B</x:v>
      </x:c>
      <x:c r="N29" s="105" t="str">
        <x:v>1A</x:v>
      </x:c>
      <x:c r="O29" s="105" t="str">
        <x:v>FR</x:v>
      </x:c>
      <x:c r="P29" s="105" t="str">
        <x:v>1B</x:v>
      </x:c>
      <x:c r="Q29" s="105" t="str">
        <x:v>2B</x:v>
      </x:c>
      <x:c r="R29" s="105" t="str">
        <x:v>1A</x:v>
      </x:c>
      <x:c r="S29" s="105" t="str">
        <x:v>1B</x:v>
      </x:c>
      <x:c r="T29" s="105" t="str">
        <x:v>2A</x:v>
      </x:c>
      <x:c r="U29" s="105" t="str">
        <x:v>2B</x:v>
      </x:c>
      <x:c r="V29" s="105" t="str">
        <x:v>FR</x:v>
      </x:c>
      <x:c r="W29" s="105" t="str">
        <x:v>FR</x:v>
      </x:c>
      <x:c r="X29" s="105" t="str">
        <x:v>2A</x:v>
      </x:c>
      <x:c r="Y29" s="105" t="str">
        <x:v>2B</x:v>
      </x:c>
      <x:c r="Z29" s="105" t="str">
        <x:v>1A</x:v>
      </x:c>
      <x:c r="AA29" s="105" t="str">
        <x:v>1B</x:v>
      </x:c>
      <x:c r="AB29" s="105" t="str">
        <x:v>2A</x:v>
      </x:c>
      <x:c r="AC29" s="105" t="str">
        <x:v>FR</x:v>
      </x:c>
      <x:c r="AD29" s="105" t="str">
        <x:v>FR</x:v>
      </x:c>
      <x:c r="AE29" s="105" t="str">
        <x:v>1B</x:v>
      </x:c>
      <x:c r="AF29" s="105" t="str">
        <x:v>2A</x:v>
      </x:c>
      <x:c r="AG29" s="105" t="str"/>
      <x:c r="AH29" s="106" t="n">
        <x:f>COUNTIF(C29:AG29,$A$8)+COUNTIF(C29:AG29,$A$9)+COUNTIF(C29:AG29,$A$10)+COUNTIF(C29:AG29,$A$11)</x:f>
        <x:v>22</x:v>
      </x:c>
      <x:c r="AI29" s="107" t="n">
        <x:f>COUNTIF(C29:AG29,$A$8)*$G$8+COUNTIF(C29:AG29,$A$9)*$G$9+COUNTIF(C29:AG29,$A$10)*$G$10+COUNTIF(C29:AG29,$A$11)*$G$11+COUNTIF(C29:AG29,$A$12)*$G$12+COUNTIF(C29:AG29,$A$13)*$G$13+COUNTIF(C29:AG29,$A$14)*$G$14+COUNTIF(C29:AG29,$A$15)*$G$15</x:f>
        <x:v>188.25</x:v>
      </x:c>
      <x:c r="AJ29" s="106" t="n">
        <x:f>COUNTIF(C29:AG29,$A$12)</x:f>
        <x:v>7</x:v>
      </x:c>
      <x:c r="AK29" s="106" t="n">
        <x:f>COUNTIF(C29:AG29,$A$13)</x:f>
        <x:v>1</x:v>
      </x:c>
      <x:c r="AL29" s="106" t="n">
        <x:f>COUNTIF(C29:AG29,$A$14)</x:f>
        <x:v>0</x:v>
      </x:c>
      <x:c r="AM29" s="106" t="n">
        <x:f>COUNTIF(C29:AG29,$A$15)</x:f>
        <x:v>0</x:v>
      </x:c>
    </x:row>
    <x:row r="30" ht="20" customHeight="1">
      <x:c r="A30" s="91" t="str">
        <x:v>Lara Zimmermann</x:v>
      </x:c>
      <x:c r="B30" s="91" t="str">
        <x:v>Vollzeit</x:v>
      </x:c>
      <x:c r="C30" s="105" t="str">
        <x:v>2A</x:v>
      </x:c>
      <x:c r="D30" s="105" t="str">
        <x:v>2B</x:v>
      </x:c>
      <x:c r="E30" s="105" t="str">
        <x:v>F</x:v>
      </x:c>
      <x:c r="F30" s="105" t="str">
        <x:v>1B</x:v>
      </x:c>
      <x:c r="G30" s="105" t="str">
        <x:v>2A</x:v>
      </x:c>
      <x:c r="H30" s="105" t="str">
        <x:v>FR</x:v>
      </x:c>
      <x:c r="I30" s="105" t="str">
        <x:v>FR</x:v>
      </x:c>
      <x:c r="J30" s="105" t="str">
        <x:v>1B</x:v>
      </x:c>
      <x:c r="K30" s="105" t="str">
        <x:v>2A</x:v>
      </x:c>
      <x:c r="L30" s="105" t="str">
        <x:v>2B</x:v>
      </x:c>
      <x:c r="M30" s="105" t="str">
        <x:v>1A</x:v>
      </x:c>
      <x:c r="N30" s="105" t="str">
        <x:v>1B</x:v>
      </x:c>
      <x:c r="O30" s="105" t="str">
        <x:v>1A</x:v>
      </x:c>
      <x:c r="P30" s="105" t="str">
        <x:v>FR</x:v>
      </x:c>
      <x:c r="Q30" s="105" t="str">
        <x:v>1A</x:v>
      </x:c>
      <x:c r="R30" s="105" t="str">
        <x:v>1B</x:v>
      </x:c>
      <x:c r="S30" s="105" t="str">
        <x:v>2A</x:v>
      </x:c>
      <x:c r="T30" s="105" t="str">
        <x:v>2B</x:v>
      </x:c>
      <x:c r="U30" s="105" t="str">
        <x:v>1A</x:v>
      </x:c>
      <x:c r="V30" s="105" t="str">
        <x:v>FR</x:v>
      </x:c>
      <x:c r="W30" s="105" t="str">
        <x:v>FR</x:v>
      </x:c>
      <x:c r="X30" s="105" t="str">
        <x:v>2B</x:v>
      </x:c>
      <x:c r="Y30" s="105" t="str">
        <x:v>1A</x:v>
      </x:c>
      <x:c r="Z30" s="105" t="str">
        <x:v>1B</x:v>
      </x:c>
      <x:c r="AA30" s="105" t="str">
        <x:v>2A</x:v>
      </x:c>
      <x:c r="AB30" s="105" t="str">
        <x:v>2B</x:v>
      </x:c>
      <x:c r="AC30" s="105" t="str">
        <x:v>FR</x:v>
      </x:c>
      <x:c r="AD30" s="105" t="str">
        <x:v>1B</x:v>
      </x:c>
      <x:c r="AE30" s="105" t="str">
        <x:v>2A</x:v>
      </x:c>
      <x:c r="AF30" s="105" t="str">
        <x:v>2B</x:v>
      </x:c>
      <x:c r="AG30" s="105" t="str"/>
      <x:c r="AH30" s="106" t="n">
        <x:f>COUNTIF(C30:AG30,$A$8)+COUNTIF(C30:AG30,$A$9)+COUNTIF(C30:AG30,$A$10)+COUNTIF(C30:AG30,$A$11)</x:f>
        <x:v>23</x:v>
      </x:c>
      <x:c r="AI30" s="107" t="n">
        <x:f>COUNTIF(C30:AG30,$A$8)*$G$8+COUNTIF(C30:AG30,$A$9)*$G$9+COUNTIF(C30:AG30,$A$10)*$G$10+COUNTIF(C30:AG30,$A$11)*$G$11+COUNTIF(C30:AG30,$A$12)*$G$12+COUNTIF(C30:AG30,$A$13)*$G$13+COUNTIF(C30:AG30,$A$14)*$G$14+COUNTIF(C30:AG30,$A$15)*$G$15</x:f>
        <x:v>197</x:v>
      </x:c>
      <x:c r="AJ30" s="106" t="n">
        <x:f>COUNTIF(C30:AG30,$A$12)</x:f>
        <x:v>6</x:v>
      </x:c>
      <x:c r="AK30" s="106" t="n">
        <x:f>COUNTIF(C30:AG30,$A$13)</x:f>
        <x:v>1</x:v>
      </x:c>
      <x:c r="AL30" s="106" t="n">
        <x:f>COUNTIF(C30:AG30,$A$14)</x:f>
        <x:v>0</x:v>
      </x:c>
      <x:c r="AM30" s="106" t="n">
        <x:f>COUNTIF(C30:AG30,$A$15)</x:f>
        <x:v>0</x:v>
      </x:c>
    </x:row>
    <x:row r="31" ht="20" customHeight="1">
      <x:c r="A31" s="91" t="str">
        <x:v>Max Berger</x:v>
      </x:c>
      <x:c r="B31" s="91" t="str">
        <x:v>Aushilfe</x:v>
      </x:c>
      <x:c r="C31" s="105" t="str">
        <x:v>2B</x:v>
      </x:c>
      <x:c r="D31" s="105" t="str">
        <x:v>1A</x:v>
      </x:c>
      <x:c r="E31" s="105" t="str">
        <x:v>1B</x:v>
      </x:c>
      <x:c r="F31" s="105" t="str">
        <x:v>2A</x:v>
      </x:c>
      <x:c r="G31" s="105" t="str">
        <x:v>2B</x:v>
      </x:c>
      <x:c r="H31" s="105" t="str">
        <x:v>FR</x:v>
      </x:c>
      <x:c r="I31" s="105" t="str">
        <x:v>1B</x:v>
      </x:c>
      <x:c r="J31" s="105" t="str">
        <x:v>2A</x:v>
      </x:c>
      <x:c r="K31" s="105" t="str">
        <x:v>2B</x:v>
      </x:c>
      <x:c r="L31" s="105" t="str">
        <x:v>1A</x:v>
      </x:c>
      <x:c r="M31" s="105" t="str">
        <x:v>1B</x:v>
      </x:c>
      <x:c r="N31" s="105" t="str">
        <x:v>2A</x:v>
      </x:c>
      <x:c r="O31" s="105" t="str">
        <x:v>FR</x:v>
      </x:c>
      <x:c r="P31" s="105" t="str">
        <x:v>FR</x:v>
      </x:c>
      <x:c r="Q31" s="105" t="str">
        <x:v>1B</x:v>
      </x:c>
      <x:c r="R31" s="105" t="str">
        <x:v>2A</x:v>
      </x:c>
      <x:c r="S31" s="105" t="str">
        <x:v>2B</x:v>
      </x:c>
      <x:c r="T31" s="105" t="str">
        <x:v>1A</x:v>
      </x:c>
      <x:c r="U31" s="105" t="str">
        <x:v>1B</x:v>
      </x:c>
      <x:c r="V31" s="105" t="str">
        <x:v>FR</x:v>
      </x:c>
      <x:c r="W31" s="105" t="str">
        <x:v>FR</x:v>
      </x:c>
      <x:c r="X31" s="105" t="str">
        <x:v>1A</x:v>
      </x:c>
      <x:c r="Y31" s="105" t="str">
        <x:v>1B</x:v>
      </x:c>
      <x:c r="Z31" s="105" t="str">
        <x:v>2A</x:v>
      </x:c>
      <x:c r="AA31" s="105" t="str">
        <x:v>2B</x:v>
      </x:c>
      <x:c r="AB31" s="105" t="str">
        <x:v>1A</x:v>
      </x:c>
      <x:c r="AC31" s="105" t="str">
        <x:v>1A</x:v>
      </x:c>
      <x:c r="AD31" s="105" t="str">
        <x:v>FR</x:v>
      </x:c>
      <x:c r="AE31" s="105" t="str">
        <x:v>2B</x:v>
      </x:c>
      <x:c r="AF31" s="105" t="str">
        <x:v>1A</x:v>
      </x:c>
      <x:c r="AG31" s="105" t="str"/>
      <x:c r="AH31" s="106" t="n">
        <x:f>COUNTIF(C31:AG31,$A$8)+COUNTIF(C31:AG31,$A$9)+COUNTIF(C31:AG31,$A$10)+COUNTIF(C31:AG31,$A$11)</x:f>
        <x:v>24</x:v>
      </x:c>
      <x:c r="AI31" s="107" t="n">
        <x:f>COUNTIF(C31:AG31,$A$8)*$G$8+COUNTIF(C31:AG31,$A$9)*$G$9+COUNTIF(C31:AG31,$A$10)*$G$10+COUNTIF(C31:AG31,$A$11)*$G$11+COUNTIF(C31:AG31,$A$12)*$G$12+COUNTIF(C31:AG31,$A$13)*$G$13+COUNTIF(C31:AG31,$A$14)*$G$14+COUNTIF(C31:AG31,$A$15)*$G$15</x:f>
        <x:v>205.25</x:v>
      </x:c>
      <x:c r="AJ31" s="106" t="n">
        <x:f>COUNTIF(C31:AG31,$A$12)</x:f>
        <x:v>6</x:v>
      </x:c>
      <x:c r="AK31" s="106" t="n">
        <x:f>COUNTIF(C31:AG31,$A$13)</x:f>
        <x:v>0</x:v>
      </x:c>
      <x:c r="AL31" s="106" t="n">
        <x:f>COUNTIF(C31:AG31,$A$14)</x:f>
        <x:v>0</x:v>
      </x:c>
      <x:c r="AM31" s="106" t="n">
        <x:f>COUNTIF(C31:AG31,$A$15)</x:f>
        <x:v>0</x:v>
      </x:c>
    </x:row>
    <x:row r="32" ht="20" customHeight="1">
      <x:c r="A32" s="91" t="str">
        <x:v>Nina Schwarz</x:v>
      </x:c>
      <x:c r="B32" s="91" t="str">
        <x:v>Teilzeit</x:v>
      </x:c>
      <x:c r="C32" s="105" t="str">
        <x:v>1A</x:v>
      </x:c>
      <x:c r="D32" s="105" t="str">
        <x:v>1B</x:v>
      </x:c>
      <x:c r="E32" s="105" t="str">
        <x:v>2A</x:v>
      </x:c>
      <x:c r="F32" s="105" t="str">
        <x:v>2B</x:v>
      </x:c>
      <x:c r="G32" s="105" t="str">
        <x:v>1A</x:v>
      </x:c>
      <x:c r="H32" s="105" t="str">
        <x:v>1A</x:v>
      </x:c>
      <x:c r="I32" s="105" t="str">
        <x:v>FR</x:v>
      </x:c>
      <x:c r="J32" s="105" t="str">
        <x:v>2B</x:v>
      </x:c>
      <x:c r="K32" s="105" t="str">
        <x:v>1A</x:v>
      </x:c>
      <x:c r="L32" s="105" t="str">
        <x:v>1B</x:v>
      </x:c>
      <x:c r="M32" s="105" t="str">
        <x:v>2A</x:v>
      </x:c>
      <x:c r="N32" s="105" t="str">
        <x:v>2B</x:v>
      </x:c>
      <x:c r="O32" s="105" t="str">
        <x:v>FR</x:v>
      </x:c>
      <x:c r="P32" s="105" t="str">
        <x:v>FR</x:v>
      </x:c>
      <x:c r="Q32" s="105" t="str">
        <x:v>2A</x:v>
      </x:c>
      <x:c r="R32" s="105" t="str">
        <x:v>2B</x:v>
      </x:c>
      <x:c r="S32" s="105" t="str">
        <x:v>1A</x:v>
      </x:c>
      <x:c r="T32" s="105" t="str">
        <x:v>1B</x:v>
      </x:c>
      <x:c r="U32" s="105" t="str">
        <x:v>2A</x:v>
      </x:c>
      <x:c r="V32" s="105" t="str">
        <x:v>FR</x:v>
      </x:c>
      <x:c r="W32" s="105" t="str">
        <x:v>1B</x:v>
      </x:c>
      <x:c r="X32" s="105" t="str">
        <x:v>1B</x:v>
      </x:c>
      <x:c r="Y32" s="105" t="str">
        <x:v>2A</x:v>
      </x:c>
      <x:c r="Z32" s="105" t="str">
        <x:v>2B</x:v>
      </x:c>
      <x:c r="AA32" s="105" t="str">
        <x:v>1A</x:v>
      </x:c>
      <x:c r="AB32" s="105" t="str">
        <x:v>U</x:v>
      </x:c>
      <x:c r="AC32" s="105" t="str">
        <x:v>FR</x:v>
      </x:c>
      <x:c r="AD32" s="105" t="str">
        <x:v>FR</x:v>
      </x:c>
      <x:c r="AE32" s="105" t="str">
        <x:v>1A</x:v>
      </x:c>
      <x:c r="AF32" s="105" t="str">
        <x:v>1B</x:v>
      </x:c>
      <x:c r="AG32" s="105" t="str"/>
      <x:c r="AH32" s="106" t="n">
        <x:f>COUNTIF(C32:AG32,$A$8)+COUNTIF(C32:AG32,$A$9)+COUNTIF(C32:AG32,$A$10)+COUNTIF(C32:AG32,$A$11)</x:f>
        <x:v>23</x:v>
      </x:c>
      <x:c r="AI32" s="107" t="n">
        <x:f>COUNTIF(C32:AG32,$A$8)*$G$8+COUNTIF(C32:AG32,$A$9)*$G$9+COUNTIF(C32:AG32,$A$10)*$G$10+COUNTIF(C32:AG32,$A$11)*$G$11+COUNTIF(C32:AG32,$A$12)*$G$12+COUNTIF(C32:AG32,$A$13)*$G$13+COUNTIF(C32:AG32,$A$14)*$G$14+COUNTIF(C32:AG32,$A$15)*$G$15</x:f>
        <x:v>196.75</x:v>
      </x:c>
      <x:c r="AJ32" s="106" t="n">
        <x:f>COUNTIF(C32:AG32,$A$12)</x:f>
        <x:v>6</x:v>
      </x:c>
      <x:c r="AK32" s="106" t="n">
        <x:f>COUNTIF(C32:AG32,$A$13)</x:f>
        <x:v>0</x:v>
      </x:c>
      <x:c r="AL32" s="106" t="n">
        <x:f>COUNTIF(C32:AG32,$A$14)</x:f>
        <x:v>0</x:v>
      </x:c>
      <x:c r="AM32" s="106" t="n">
        <x:f>COUNTIF(C32:AG32,$A$15)</x:f>
        <x:v>1</x:v>
      </x:c>
    </x:row>
    <x:row r="33" ht="20" customHeight="1">
      <x:c r="A33" s="91" t="str">
        <x:v>Oskar Lang</x:v>
      </x:c>
      <x:c r="B33" s="91" t="str">
        <x:v>Vollzeit</x:v>
      </x:c>
      <x:c r="C33" s="105" t="str">
        <x:v>1B</x:v>
      </x:c>
      <x:c r="D33" s="105" t="str">
        <x:v>2A</x:v>
      </x:c>
      <x:c r="E33" s="105" t="str">
        <x:v>2B</x:v>
      </x:c>
      <x:c r="F33" s="105" t="str">
        <x:v>1A</x:v>
      </x:c>
      <x:c r="G33" s="105" t="str">
        <x:v>1B</x:v>
      </x:c>
      <x:c r="H33" s="105" t="str">
        <x:v>FR</x:v>
      </x:c>
      <x:c r="I33" s="105" t="str">
        <x:v>FR</x:v>
      </x:c>
      <x:c r="J33" s="105" t="str">
        <x:v>1A</x:v>
      </x:c>
      <x:c r="K33" s="105" t="str">
        <x:v>1B</x:v>
      </x:c>
      <x:c r="L33" s="105" t="str">
        <x:v>2A</x:v>
      </x:c>
      <x:c r="M33" s="105" t="str">
        <x:v>2B</x:v>
      </x:c>
      <x:c r="N33" s="105" t="str">
        <x:v>1A</x:v>
      </x:c>
      <x:c r="O33" s="105" t="str">
        <x:v>FR</x:v>
      </x:c>
      <x:c r="P33" s="105" t="str">
        <x:v>FR</x:v>
      </x:c>
      <x:c r="Q33" s="105" t="str">
        <x:v>2B</x:v>
      </x:c>
      <x:c r="R33" s="105" t="str">
        <x:v>1A</x:v>
      </x:c>
      <x:c r="S33" s="105" t="str">
        <x:v>1B</x:v>
      </x:c>
      <x:c r="T33" s="105" t="str">
        <x:v>2A</x:v>
      </x:c>
      <x:c r="U33" s="105" t="str">
        <x:v>2B</x:v>
      </x:c>
      <x:c r="V33" s="105" t="str">
        <x:v>1A</x:v>
      </x:c>
      <x:c r="W33" s="105" t="str">
        <x:v>FR</x:v>
      </x:c>
      <x:c r="X33" s="105" t="str">
        <x:v>2A</x:v>
      </x:c>
      <x:c r="Y33" s="105" t="str">
        <x:v>2B</x:v>
      </x:c>
      <x:c r="Z33" s="105" t="str">
        <x:v>1A</x:v>
      </x:c>
      <x:c r="AA33" s="105" t="str">
        <x:v>F</x:v>
      </x:c>
      <x:c r="AB33" s="105" t="str">
        <x:v>2A</x:v>
      </x:c>
      <x:c r="AC33" s="105" t="str">
        <x:v>FR</x:v>
      </x:c>
      <x:c r="AD33" s="105" t="str">
        <x:v>FR</x:v>
      </x:c>
      <x:c r="AE33" s="105" t="str">
        <x:v>1B</x:v>
      </x:c>
      <x:c r="AF33" s="105" t="str">
        <x:v>2A</x:v>
      </x:c>
      <x:c r="AG33" s="105" t="str"/>
      <x:c r="AH33" s="106" t="n">
        <x:f>COUNTIF(C33:AG33,$A$8)+COUNTIF(C33:AG33,$A$9)+COUNTIF(C33:AG33,$A$10)+COUNTIF(C33:AG33,$A$11)</x:f>
        <x:v>22</x:v>
      </x:c>
      <x:c r="AI33" s="107" t="n">
        <x:f>COUNTIF(C33:AG33,$A$8)*$G$8+COUNTIF(C33:AG33,$A$9)*$G$9+COUNTIF(C33:AG33,$A$10)*$G$10+COUNTIF(C33:AG33,$A$11)*$G$11+COUNTIF(C33:AG33,$A$12)*$G$12+COUNTIF(C33:AG33,$A$13)*$G$13+COUNTIF(C33:AG33,$A$14)*$G$14+COUNTIF(C33:AG33,$A$15)*$G$15</x:f>
        <x:v>188.5</x:v>
      </x:c>
      <x:c r="AJ33" s="106" t="n">
        <x:f>COUNTIF(C33:AG33,$A$12)</x:f>
        <x:v>7</x:v>
      </x:c>
      <x:c r="AK33" s="106" t="n">
        <x:f>COUNTIF(C33:AG33,$A$13)</x:f>
        <x:v>1</x:v>
      </x:c>
      <x:c r="AL33" s="106" t="n">
        <x:f>COUNTIF(C33:AG33,$A$14)</x:f>
        <x:v>0</x:v>
      </x:c>
      <x:c r="AM33" s="106" t="n">
        <x:f>COUNTIF(C33:AG33,$A$15)</x:f>
        <x:v>0</x:v>
      </x:c>
    </x:row>
    <x:row r="34" ht="20" customHeight="1">
      <x:c r="A34" s="91" t="str">
        <x:v>Paula Krüger</x:v>
      </x:c>
      <x:c r="B34" s="91" t="str">
        <x:v>Ausbildung</x:v>
      </x:c>
      <x:c r="C34" s="105" t="str">
        <x:v>2A</x:v>
      </x:c>
      <x:c r="D34" s="105" t="str">
        <x:v>2B</x:v>
      </x:c>
      <x:c r="E34" s="105" t="str">
        <x:v>1A</x:v>
      </x:c>
      <x:c r="F34" s="105" t="str">
        <x:v>1B</x:v>
      </x:c>
      <x:c r="G34" s="105" t="str">
        <x:v>2A</x:v>
      </x:c>
      <x:c r="H34" s="105" t="str">
        <x:v>FR</x:v>
      </x:c>
      <x:c r="I34" s="105" t="str">
        <x:v>FR</x:v>
      </x:c>
      <x:c r="J34" s="105" t="str">
        <x:v>1B</x:v>
      </x:c>
      <x:c r="K34" s="105" t="str">
        <x:v>2A</x:v>
      </x:c>
      <x:c r="L34" s="105" t="str">
        <x:v>2B</x:v>
      </x:c>
      <x:c r="M34" s="105" t="str">
        <x:v>1A</x:v>
      </x:c>
      <x:c r="N34" s="105" t="str">
        <x:v>1B</x:v>
      </x:c>
      <x:c r="O34" s="105" t="str">
        <x:v>FR</x:v>
      </x:c>
      <x:c r="P34" s="105" t="str">
        <x:v>1B</x:v>
      </x:c>
      <x:c r="Q34" s="105" t="str">
        <x:v>1A</x:v>
      </x:c>
      <x:c r="R34" s="105" t="str">
        <x:v>1B</x:v>
      </x:c>
      <x:c r="S34" s="105" t="str">
        <x:v>2A</x:v>
      </x:c>
      <x:c r="T34" s="105" t="str">
        <x:v>F</x:v>
      </x:c>
      <x:c r="U34" s="105" t="str">
        <x:v>1A</x:v>
      </x:c>
      <x:c r="V34" s="105" t="str">
        <x:v>FR</x:v>
      </x:c>
      <x:c r="W34" s="105" t="str">
        <x:v>FR</x:v>
      </x:c>
      <x:c r="X34" s="105" t="str">
        <x:v>2B</x:v>
      </x:c>
      <x:c r="Y34" s="105" t="str">
        <x:v>1A</x:v>
      </x:c>
      <x:c r="Z34" s="105" t="str">
        <x:v>1B</x:v>
      </x:c>
      <x:c r="AA34" s="105" t="str">
        <x:v>2A</x:v>
      </x:c>
      <x:c r="AB34" s="105" t="str">
        <x:v>2B</x:v>
      </x:c>
      <x:c r="AC34" s="105" t="str">
        <x:v>FR</x:v>
      </x:c>
      <x:c r="AD34" s="105" t="str">
        <x:v>FR</x:v>
      </x:c>
      <x:c r="AE34" s="105" t="str">
        <x:v>2A</x:v>
      </x:c>
      <x:c r="AF34" s="105" t="str">
        <x:v>2B</x:v>
      </x:c>
      <x:c r="AG34" s="105" t="str"/>
      <x:c r="AH34" s="106" t="n">
        <x:f>COUNTIF(C34:AG34,$A$8)+COUNTIF(C34:AG34,$A$9)+COUNTIF(C34:AG34,$A$10)+COUNTIF(C34:AG34,$A$11)</x:f>
        <x:v>22</x:v>
      </x:c>
      <x:c r="AI34" s="107" t="n">
        <x:f>COUNTIF(C34:AG34,$A$8)*$G$8+COUNTIF(C34:AG34,$A$9)*$G$9+COUNTIF(C34:AG34,$A$10)*$G$10+COUNTIF(C34:AG34,$A$11)*$G$11+COUNTIF(C34:AG34,$A$12)*$G$12+COUNTIF(C34:AG34,$A$13)*$G$13+COUNTIF(C34:AG34,$A$14)*$G$14+COUNTIF(C34:AG34,$A$15)*$G$15</x:f>
        <x:v>188.5</x:v>
      </x:c>
      <x:c r="AJ34" s="106" t="n">
        <x:f>COUNTIF(C34:AG34,$A$12)</x:f>
        <x:v>7</x:v>
      </x:c>
      <x:c r="AK34" s="106" t="n">
        <x:f>COUNTIF(C34:AG34,$A$13)</x:f>
        <x:v>1</x:v>
      </x:c>
      <x:c r="AL34" s="106" t="n">
        <x:f>COUNTIF(C34:AG34,$A$14)</x:f>
        <x:v>0</x:v>
      </x:c>
      <x:c r="AM34" s="106" t="n">
        <x:f>COUNTIF(C34:AG34,$A$15)</x:f>
        <x:v>0</x:v>
      </x:c>
    </x:row>
    <x:row r="35">
      <x:c r="A35" s="89"/>
      <x:c r="B35" s="89"/>
      <x:c r="C35" s="89"/>
      <x:c r="D35" s="89"/>
      <x:c r="E35" s="89"/>
      <x:c r="F35" s="89"/>
      <x:c r="G35" s="89"/>
      <x:c r="H35" s="89"/>
      <x:c r="I35" s="89"/>
      <x:c r="J35" s="89"/>
      <x:c r="K35" s="89"/>
      <x:c r="L35" s="89"/>
      <x:c r="M35" s="89"/>
      <x:c r="N35" s="89"/>
      <x:c r="O35" s="89"/>
      <x:c r="P35" s="89"/>
      <x:c r="Q35" s="89"/>
      <x:c r="R35" s="89"/>
      <x:c r="S35" s="89"/>
      <x:c r="T35" s="89"/>
      <x:c r="U35" s="89"/>
      <x:c r="V35" s="89"/>
      <x:c r="W35" s="89"/>
      <x:c r="X35" s="89"/>
      <x:c r="Y35" s="89"/>
      <x:c r="Z35" s="89"/>
      <x:c r="AA35" s="89"/>
      <x:c r="AB35" s="89"/>
      <x:c r="AC35" s="89"/>
      <x:c r="AD35" s="89"/>
      <x:c r="AE35" s="89"/>
      <x:c r="AF35" s="89"/>
      <x:c r="AG35" s="89"/>
      <x:c r="AH35" s="89"/>
      <x:c r="AI35" s="89"/>
      <x:c r="AJ35" s="89"/>
      <x:c r="AK35" s="89"/>
      <x:c r="AL35" s="89"/>
      <x:c r="AM35" s="89"/>
    </x:row>
    <x:row r="36">
      <x:c r="A36" s="89"/>
      <x:c r="B36" s="89"/>
      <x:c r="C36" s="89"/>
      <x:c r="D36" s="89"/>
      <x:c r="E36" s="89"/>
      <x:c r="F36" s="89"/>
      <x:c r="G36" s="89"/>
      <x:c r="H36" s="89"/>
      <x:c r="I36" s="89"/>
      <x:c r="J36" s="89"/>
      <x:c r="K36" s="89"/>
      <x:c r="L36" s="89"/>
      <x:c r="M36" s="89"/>
      <x:c r="N36" s="89"/>
      <x:c r="O36" s="89"/>
      <x:c r="P36" s="89"/>
      <x:c r="Q36" s="89"/>
      <x:c r="R36" s="89"/>
      <x:c r="S36" s="89"/>
      <x:c r="T36" s="89"/>
      <x:c r="U36" s="89"/>
      <x:c r="V36" s="89"/>
      <x:c r="W36" s="89"/>
      <x:c r="X36" s="89"/>
      <x:c r="Y36" s="89"/>
      <x:c r="Z36" s="89"/>
      <x:c r="AA36" s="89"/>
      <x:c r="AB36" s="89"/>
      <x:c r="AC36" s="89"/>
      <x:c r="AD36" s="89"/>
      <x:c r="AE36" s="89"/>
      <x:c r="AF36" s="89"/>
      <x:c r="AG36" s="89"/>
      <x:c r="AH36" s="89"/>
      <x:c r="AI36" s="89"/>
      <x:c r="AJ36" s="89"/>
      <x:c r="AK36" s="89"/>
      <x:c r="AL36" s="89"/>
      <x:c r="AM36" s="89"/>
    </x:row>
    <x:row r="37" ht="24" customHeight="1">
      <x:c r="A37" s="93" t="str">
        <x:v>Tägliche Kontrolle</x:v>
      </x:c>
      <x:c r="B37" s="93"/>
      <x:c r="C37" s="89"/>
      <x:c r="D37" s="89"/>
      <x:c r="E37" s="89"/>
      <x:c r="F37" s="89"/>
      <x:c r="G37" s="89"/>
      <x:c r="H37" s="89"/>
      <x:c r="I37" s="89"/>
      <x:c r="J37" s="89"/>
      <x:c r="K37" s="89"/>
      <x:c r="L37" s="89"/>
      <x:c r="M37" s="89"/>
      <x:c r="N37" s="89"/>
      <x:c r="O37" s="89"/>
      <x:c r="P37" s="89"/>
      <x:c r="Q37" s="89"/>
      <x:c r="R37" s="89"/>
      <x:c r="S37" s="89"/>
      <x:c r="T37" s="89"/>
      <x:c r="U37" s="89"/>
      <x:c r="V37" s="89"/>
      <x:c r="W37" s="89"/>
      <x:c r="X37" s="89"/>
      <x:c r="Y37" s="89"/>
      <x:c r="Z37" s="89"/>
      <x:c r="AA37" s="89"/>
      <x:c r="AB37" s="89"/>
      <x:c r="AC37" s="89"/>
      <x:c r="AD37" s="89"/>
      <x:c r="AE37" s="89"/>
      <x:c r="AF37" s="89"/>
      <x:c r="AG37" s="89"/>
      <x:c r="AH37" s="89"/>
      <x:c r="AI37" s="89"/>
      <x:c r="AJ37" s="89"/>
      <x:c r="AK37" s="89"/>
      <x:c r="AL37" s="89"/>
      <x:c r="AM37" s="89"/>
    </x:row>
    <x:row r="38">
      <x:c r="A38" s="90" t="str">
        <x:v>Mitarbeitende geplant</x:v>
      </x:c>
      <x:c r="B38" s="90" t="str"/>
      <x:c r="C38" s="106" t="n">
        <x:f>IF(C$18="","",COUNTIF(C$20:C$34,$A$8)+COUNTIF(C$20:C$34,$A$9)+COUNTIF(C$20:C$34,$A$10)+COUNTIF(C$20:C$34,$A$11))</x:f>
        <x:v>15</x:v>
      </x:c>
      <x:c r="D38" s="106" t="n">
        <x:f>IF(D$18="","",COUNTIF(D$20:D$34,$A$8)+COUNTIF(D$20:D$34,$A$9)+COUNTIF(D$20:D$34,$A$10)+COUNTIF(D$20:D$34,$A$11))</x:f>
        <x:v>13</x:v>
      </x:c>
      <x:c r="E38" s="106" t="n">
        <x:f>IF(E$18="","",COUNTIF(E$20:E$34,$A$8)+COUNTIF(E$20:E$34,$A$9)+COUNTIF(E$20:E$34,$A$10)+COUNTIF(E$20:E$34,$A$11))</x:f>
        <x:v>14</x:v>
      </x:c>
      <x:c r="F38" s="106" t="n">
        <x:f>IF(F$18="","",COUNTIF(F$20:F$34,$A$8)+COUNTIF(F$20:F$34,$A$9)+COUNTIF(F$20:F$34,$A$10)+COUNTIF(F$20:F$34,$A$11))</x:f>
        <x:v>15</x:v>
      </x:c>
      <x:c r="G38" s="106" t="n">
        <x:f>IF(G$18="","",COUNTIF(G$20:G$34,$A$8)+COUNTIF(G$20:G$34,$A$9)+COUNTIF(G$20:G$34,$A$10)+COUNTIF(G$20:G$34,$A$11))</x:f>
        <x:v>15</x:v>
      </x:c>
      <x:c r="H38" s="106" t="n">
        <x:f>IF(H$18="","",COUNTIF(H$20:H$34,$A$8)+COUNTIF(H$20:H$34,$A$9)+COUNTIF(H$20:H$34,$A$10)+COUNTIF(H$20:H$34,$A$11))</x:f>
        <x:v>3</x:v>
      </x:c>
      <x:c r="I38" s="106" t="n">
        <x:f>IF(I$18="","",COUNTIF(I$20:I$34,$A$8)+COUNTIF(I$20:I$34,$A$9)+COUNTIF(I$20:I$34,$A$10)+COUNTIF(I$20:I$34,$A$11))</x:f>
        <x:v>3</x:v>
      </x:c>
      <x:c r="J38" s="106" t="n">
        <x:f>IF(J$18="","",COUNTIF(J$20:J$34,$A$8)+COUNTIF(J$20:J$34,$A$9)+COUNTIF(J$20:J$34,$A$10)+COUNTIF(J$20:J$34,$A$11))</x:f>
        <x:v>15</x:v>
      </x:c>
      <x:c r="K38" s="106" t="n">
        <x:f>IF(K$18="","",COUNTIF(K$20:K$34,$A$8)+COUNTIF(K$20:K$34,$A$9)+COUNTIF(K$20:K$34,$A$10)+COUNTIF(K$20:K$34,$A$11))</x:f>
        <x:v>14</x:v>
      </x:c>
      <x:c r="L38" s="106" t="n">
        <x:f>IF(L$18="","",COUNTIF(L$20:L$34,$A$8)+COUNTIF(L$20:L$34,$A$9)+COUNTIF(L$20:L$34,$A$10)+COUNTIF(L$20:L$34,$A$11))</x:f>
        <x:v>14</x:v>
      </x:c>
      <x:c r="M38" s="106" t="n">
        <x:f>IF(M$18="","",COUNTIF(M$20:M$34,$A$8)+COUNTIF(M$20:M$34,$A$9)+COUNTIF(M$20:M$34,$A$10)+COUNTIF(M$20:M$34,$A$11))</x:f>
        <x:v>15</x:v>
      </x:c>
      <x:c r="N38" s="106" t="n">
        <x:f>IF(N$18="","",COUNTIF(N$20:N$34,$A$8)+COUNTIF(N$20:N$34,$A$9)+COUNTIF(N$20:N$34,$A$10)+COUNTIF(N$20:N$34,$A$11))</x:f>
        <x:v>14</x:v>
      </x:c>
      <x:c r="O38" s="106" t="n">
        <x:f>IF(O$18="","",COUNTIF(O$20:O$34,$A$8)+COUNTIF(O$20:O$34,$A$9)+COUNTIF(O$20:O$34,$A$10)+COUNTIF(O$20:O$34,$A$11))</x:f>
        <x:v>3</x:v>
      </x:c>
      <x:c r="P38" s="106" t="n">
        <x:f>IF(P$18="","",COUNTIF(P$20:P$34,$A$8)+COUNTIF(P$20:P$34,$A$9)+COUNTIF(P$20:P$34,$A$10)+COUNTIF(P$20:P$34,$A$11))</x:f>
        <x:v>3</x:v>
      </x:c>
      <x:c r="Q38" s="106" t="n">
        <x:f>IF(Q$18="","",COUNTIF(Q$20:Q$34,$A$8)+COUNTIF(Q$20:Q$34,$A$9)+COUNTIF(Q$20:Q$34,$A$10)+COUNTIF(Q$20:Q$34,$A$11))</x:f>
        <x:v>15</x:v>
      </x:c>
      <x:c r="R38" s="106" t="n">
        <x:f>IF(R$18="","",COUNTIF(R$20:R$34,$A$8)+COUNTIF(R$20:R$34,$A$9)+COUNTIF(R$20:R$34,$A$10)+COUNTIF(R$20:R$34,$A$11))</x:f>
        <x:v>14</x:v>
      </x:c>
      <x:c r="S38" s="106" t="n">
        <x:f>IF(S$18="","",COUNTIF(S$20:S$34,$A$8)+COUNTIF(S$20:S$34,$A$9)+COUNTIF(S$20:S$34,$A$10)+COUNTIF(S$20:S$34,$A$11))</x:f>
        <x:v>13</x:v>
      </x:c>
      <x:c r="T38" s="106" t="n">
        <x:f>IF(T$18="","",COUNTIF(T$20:T$34,$A$8)+COUNTIF(T$20:T$34,$A$9)+COUNTIF(T$20:T$34,$A$10)+COUNTIF(T$20:T$34,$A$11))</x:f>
        <x:v>14</x:v>
      </x:c>
      <x:c r="U38" s="106" t="n">
        <x:f>IF(U$18="","",COUNTIF(U$20:U$34,$A$8)+COUNTIF(U$20:U$34,$A$9)+COUNTIF(U$20:U$34,$A$10)+COUNTIF(U$20:U$34,$A$11))</x:f>
        <x:v>15</x:v>
      </x:c>
      <x:c r="V38" s="106" t="n">
        <x:f>IF(V$18="","",COUNTIF(V$20:V$34,$A$8)+COUNTIF(V$20:V$34,$A$9)+COUNTIF(V$20:V$34,$A$10)+COUNTIF(V$20:V$34,$A$11))</x:f>
        <x:v>3</x:v>
      </x:c>
      <x:c r="W38" s="106" t="n">
        <x:f>IF(W$18="","",COUNTIF(W$20:W$34,$A$8)+COUNTIF(W$20:W$34,$A$9)+COUNTIF(W$20:W$34,$A$10)+COUNTIF(W$20:W$34,$A$11))</x:f>
        <x:v>3</x:v>
      </x:c>
      <x:c r="X38" s="106" t="n">
        <x:f>IF(X$18="","",COUNTIF(X$20:X$34,$A$8)+COUNTIF(X$20:X$34,$A$9)+COUNTIF(X$20:X$34,$A$10)+COUNTIF(X$20:X$34,$A$11))</x:f>
        <x:v>14</x:v>
      </x:c>
      <x:c r="Y38" s="106" t="n">
        <x:f>IF(Y$18="","",COUNTIF(Y$20:Y$34,$A$8)+COUNTIF(Y$20:Y$34,$A$9)+COUNTIF(Y$20:Y$34,$A$10)+COUNTIF(Y$20:Y$34,$A$11))</x:f>
        <x:v>14</x:v>
      </x:c>
      <x:c r="Z38" s="106" t="n">
        <x:f>IF(Z$18="","",COUNTIF(Z$20:Z$34,$A$8)+COUNTIF(Z$20:Z$34,$A$9)+COUNTIF(Z$20:Z$34,$A$10)+COUNTIF(Z$20:Z$34,$A$11))</x:f>
        <x:v>14</x:v>
      </x:c>
      <x:c r="AA38" s="106" t="n">
        <x:f>IF(AA$18="","",COUNTIF(AA$20:AA$34,$A$8)+COUNTIF(AA$20:AA$34,$A$9)+COUNTIF(AA$20:AA$34,$A$10)+COUNTIF(AA$20:AA$34,$A$11))</x:f>
        <x:v>14</x:v>
      </x:c>
      <x:c r="AB38" s="106" t="n">
        <x:f>IF(AB$18="","",COUNTIF(AB$20:AB$34,$A$8)+COUNTIF(AB$20:AB$34,$A$9)+COUNTIF(AB$20:AB$34,$A$10)+COUNTIF(AB$20:AB$34,$A$11))</x:f>
        <x:v>14</x:v>
      </x:c>
      <x:c r="AC38" s="106" t="n">
        <x:f>IF(AC$18="","",COUNTIF(AC$20:AC$34,$A$8)+COUNTIF(AC$20:AC$34,$A$9)+COUNTIF(AC$20:AC$34,$A$10)+COUNTIF(AC$20:AC$34,$A$11))</x:f>
        <x:v>3</x:v>
      </x:c>
      <x:c r="AD38" s="106" t="n">
        <x:f>IF(AD$18="","",COUNTIF(AD$20:AD$34,$A$8)+COUNTIF(AD$20:AD$34,$A$9)+COUNTIF(AD$20:AD$34,$A$10)+COUNTIF(AD$20:AD$34,$A$11))</x:f>
        <x:v>3</x:v>
      </x:c>
      <x:c r="AE38" s="106" t="n">
        <x:f>IF(AE$18="","",COUNTIF(AE$20:AE$34,$A$8)+COUNTIF(AE$20:AE$34,$A$9)+COUNTIF(AE$20:AE$34,$A$10)+COUNTIF(AE$20:AE$34,$A$11))</x:f>
        <x:v>14</x:v>
      </x:c>
      <x:c r="AF38" s="106" t="n">
        <x:f>IF(AF$18="","",COUNTIF(AF$20:AF$34,$A$8)+COUNTIF(AF$20:AF$34,$A$9)+COUNTIF(AF$20:AF$34,$A$10)+COUNTIF(AF$20:AF$34,$A$11))</x:f>
        <x:v>14</x:v>
      </x:c>
      <x:c r="AG38" s="106" t="str">
        <x:f>IF(AG$18="","",COUNTIF(AG$20:AG$34,$A$8)+COUNTIF(AG$20:AG$34,$A$9)+COUNTIF(AG$20:AG$34,$A$10)+COUNTIF(AG$20:AG$34,$A$11))</x:f>
      </x:c>
      <x:c r="AH38" s="89"/>
      <x:c r="AI38" s="89"/>
      <x:c r="AJ38" s="89"/>
      <x:c r="AK38" s="89"/>
      <x:c r="AL38" s="89"/>
      <x:c r="AM38" s="89"/>
    </x:row>
    <x:row r="39">
      <x:c r="A39" s="90" t="str">
        <x:v>Abwesenheiten</x:v>
      </x:c>
      <x:c r="B39" s="90" t="str"/>
      <x:c r="C39" s="106" t="n">
        <x:f>IF(C$18="","",COUNTIF(C$20:C$34,$A$12)+COUNTIF(C$20:C$34,$A$13)+COUNTIF(C$20:C$34,$A$14)+COUNTIF(C$20:C$34,$A$15))</x:f>
        <x:v>0</x:v>
      </x:c>
      <x:c r="D39" s="106" t="n">
        <x:f>IF(D$18="","",COUNTIF(D$20:D$34,$A$12)+COUNTIF(D$20:D$34,$A$13)+COUNTIF(D$20:D$34,$A$14)+COUNTIF(D$20:D$34,$A$15))</x:f>
        <x:v>2</x:v>
      </x:c>
      <x:c r="E39" s="106" t="n">
        <x:f>IF(E$18="","",COUNTIF(E$20:E$34,$A$12)+COUNTIF(E$20:E$34,$A$13)+COUNTIF(E$20:E$34,$A$14)+COUNTIF(E$20:E$34,$A$15))</x:f>
        <x:v>1</x:v>
      </x:c>
      <x:c r="F39" s="106" t="n">
        <x:f>IF(F$18="","",COUNTIF(F$20:F$34,$A$12)+COUNTIF(F$20:F$34,$A$13)+COUNTIF(F$20:F$34,$A$14)+COUNTIF(F$20:F$34,$A$15))</x:f>
        <x:v>0</x:v>
      </x:c>
      <x:c r="G39" s="106" t="n">
        <x:f>IF(G$18="","",COUNTIF(G$20:G$34,$A$12)+COUNTIF(G$20:G$34,$A$13)+COUNTIF(G$20:G$34,$A$14)+COUNTIF(G$20:G$34,$A$15))</x:f>
        <x:v>0</x:v>
      </x:c>
      <x:c r="H39" s="106" t="n">
        <x:f>IF(H$18="","",COUNTIF(H$20:H$34,$A$12)+COUNTIF(H$20:H$34,$A$13)+COUNTIF(H$20:H$34,$A$14)+COUNTIF(H$20:H$34,$A$15))</x:f>
        <x:v>12</x:v>
      </x:c>
      <x:c r="I39" s="106" t="n">
        <x:f>IF(I$18="","",COUNTIF(I$20:I$34,$A$12)+COUNTIF(I$20:I$34,$A$13)+COUNTIF(I$20:I$34,$A$14)+COUNTIF(I$20:I$34,$A$15))</x:f>
        <x:v>12</x:v>
      </x:c>
      <x:c r="J39" s="106" t="n">
        <x:f>IF(J$18="","",COUNTIF(J$20:J$34,$A$12)+COUNTIF(J$20:J$34,$A$13)+COUNTIF(J$20:J$34,$A$14)+COUNTIF(J$20:J$34,$A$15))</x:f>
        <x:v>0</x:v>
      </x:c>
      <x:c r="K39" s="106" t="n">
        <x:f>IF(K$18="","",COUNTIF(K$20:K$34,$A$12)+COUNTIF(K$20:K$34,$A$13)+COUNTIF(K$20:K$34,$A$14)+COUNTIF(K$20:K$34,$A$15))</x:f>
        <x:v>1</x:v>
      </x:c>
      <x:c r="L39" s="106" t="n">
        <x:f>IF(L$18="","",COUNTIF(L$20:L$34,$A$12)+COUNTIF(L$20:L$34,$A$13)+COUNTIF(L$20:L$34,$A$14)+COUNTIF(L$20:L$34,$A$15))</x:f>
        <x:v>1</x:v>
      </x:c>
      <x:c r="M39" s="106" t="n">
        <x:f>IF(M$18="","",COUNTIF(M$20:M$34,$A$12)+COUNTIF(M$20:M$34,$A$13)+COUNTIF(M$20:M$34,$A$14)+COUNTIF(M$20:M$34,$A$15))</x:f>
        <x:v>0</x:v>
      </x:c>
      <x:c r="N39" s="106" t="n">
        <x:f>IF(N$18="","",COUNTIF(N$20:N$34,$A$12)+COUNTIF(N$20:N$34,$A$13)+COUNTIF(N$20:N$34,$A$14)+COUNTIF(N$20:N$34,$A$15))</x:f>
        <x:v>1</x:v>
      </x:c>
      <x:c r="O39" s="106" t="n">
        <x:f>IF(O$18="","",COUNTIF(O$20:O$34,$A$12)+COUNTIF(O$20:O$34,$A$13)+COUNTIF(O$20:O$34,$A$14)+COUNTIF(O$20:O$34,$A$15))</x:f>
        <x:v>12</x:v>
      </x:c>
      <x:c r="P39" s="106" t="n">
        <x:f>IF(P$18="","",COUNTIF(P$20:P$34,$A$12)+COUNTIF(P$20:P$34,$A$13)+COUNTIF(P$20:P$34,$A$14)+COUNTIF(P$20:P$34,$A$15))</x:f>
        <x:v>12</x:v>
      </x:c>
      <x:c r="Q39" s="106" t="n">
        <x:f>IF(Q$18="","",COUNTIF(Q$20:Q$34,$A$12)+COUNTIF(Q$20:Q$34,$A$13)+COUNTIF(Q$20:Q$34,$A$14)+COUNTIF(Q$20:Q$34,$A$15))</x:f>
        <x:v>0</x:v>
      </x:c>
      <x:c r="R39" s="106" t="n">
        <x:f>IF(R$18="","",COUNTIF(R$20:R$34,$A$12)+COUNTIF(R$20:R$34,$A$13)+COUNTIF(R$20:R$34,$A$14)+COUNTIF(R$20:R$34,$A$15))</x:f>
        <x:v>1</x:v>
      </x:c>
      <x:c r="S39" s="106" t="n">
        <x:f>IF(S$18="","",COUNTIF(S$20:S$34,$A$12)+COUNTIF(S$20:S$34,$A$13)+COUNTIF(S$20:S$34,$A$14)+COUNTIF(S$20:S$34,$A$15))</x:f>
        <x:v>2</x:v>
      </x:c>
      <x:c r="T39" s="106" t="n">
        <x:f>IF(T$18="","",COUNTIF(T$20:T$34,$A$12)+COUNTIF(T$20:T$34,$A$13)+COUNTIF(T$20:T$34,$A$14)+COUNTIF(T$20:T$34,$A$15))</x:f>
        <x:v>1</x:v>
      </x:c>
      <x:c r="U39" s="106" t="n">
        <x:f>IF(U$18="","",COUNTIF(U$20:U$34,$A$12)+COUNTIF(U$20:U$34,$A$13)+COUNTIF(U$20:U$34,$A$14)+COUNTIF(U$20:U$34,$A$15))</x:f>
        <x:v>0</x:v>
      </x:c>
      <x:c r="V39" s="106" t="n">
        <x:f>IF(V$18="","",COUNTIF(V$20:V$34,$A$12)+COUNTIF(V$20:V$34,$A$13)+COUNTIF(V$20:V$34,$A$14)+COUNTIF(V$20:V$34,$A$15))</x:f>
        <x:v>12</x:v>
      </x:c>
      <x:c r="W39" s="106" t="n">
        <x:f>IF(W$18="","",COUNTIF(W$20:W$34,$A$12)+COUNTIF(W$20:W$34,$A$13)+COUNTIF(W$20:W$34,$A$14)+COUNTIF(W$20:W$34,$A$15))</x:f>
        <x:v>12</x:v>
      </x:c>
      <x:c r="X39" s="106" t="n">
        <x:f>IF(X$18="","",COUNTIF(X$20:X$34,$A$12)+COUNTIF(X$20:X$34,$A$13)+COUNTIF(X$20:X$34,$A$14)+COUNTIF(X$20:X$34,$A$15))</x:f>
        <x:v>1</x:v>
      </x:c>
      <x:c r="Y39" s="106" t="n">
        <x:f>IF(Y$18="","",COUNTIF(Y$20:Y$34,$A$12)+COUNTIF(Y$20:Y$34,$A$13)+COUNTIF(Y$20:Y$34,$A$14)+COUNTIF(Y$20:Y$34,$A$15))</x:f>
        <x:v>1</x:v>
      </x:c>
      <x:c r="Z39" s="106" t="n">
        <x:f>IF(Z$18="","",COUNTIF(Z$20:Z$34,$A$12)+COUNTIF(Z$20:Z$34,$A$13)+COUNTIF(Z$20:Z$34,$A$14)+COUNTIF(Z$20:Z$34,$A$15))</x:f>
        <x:v>1</x:v>
      </x:c>
      <x:c r="AA39" s="106" t="n">
        <x:f>IF(AA$18="","",COUNTIF(AA$20:AA$34,$A$12)+COUNTIF(AA$20:AA$34,$A$13)+COUNTIF(AA$20:AA$34,$A$14)+COUNTIF(AA$20:AA$34,$A$15))</x:f>
        <x:v>1</x:v>
      </x:c>
      <x:c r="AB39" s="106" t="n">
        <x:f>IF(AB$18="","",COUNTIF(AB$20:AB$34,$A$12)+COUNTIF(AB$20:AB$34,$A$13)+COUNTIF(AB$20:AB$34,$A$14)+COUNTIF(AB$20:AB$34,$A$15))</x:f>
        <x:v>1</x:v>
      </x:c>
      <x:c r="AC39" s="106" t="n">
        <x:f>IF(AC$18="","",COUNTIF(AC$20:AC$34,$A$12)+COUNTIF(AC$20:AC$34,$A$13)+COUNTIF(AC$20:AC$34,$A$14)+COUNTIF(AC$20:AC$34,$A$15))</x:f>
        <x:v>12</x:v>
      </x:c>
      <x:c r="AD39" s="106" t="n">
        <x:f>IF(AD$18="","",COUNTIF(AD$20:AD$34,$A$12)+COUNTIF(AD$20:AD$34,$A$13)+COUNTIF(AD$20:AD$34,$A$14)+COUNTIF(AD$20:AD$34,$A$15))</x:f>
        <x:v>12</x:v>
      </x:c>
      <x:c r="AE39" s="106" t="n">
        <x:f>IF(AE$18="","",COUNTIF(AE$20:AE$34,$A$12)+COUNTIF(AE$20:AE$34,$A$13)+COUNTIF(AE$20:AE$34,$A$14)+COUNTIF(AE$20:AE$34,$A$15))</x:f>
        <x:v>1</x:v>
      </x:c>
      <x:c r="AF39" s="106" t="n">
        <x:f>IF(AF$18="","",COUNTIF(AF$20:AF$34,$A$12)+COUNTIF(AF$20:AF$34,$A$13)+COUNTIF(AF$20:AF$34,$A$14)+COUNTIF(AF$20:AF$34,$A$15))</x:f>
        <x:v>1</x:v>
      </x:c>
      <x:c r="AG39" s="106" t="str">
        <x:f>IF(AG$18="","",COUNTIF(AG$20:AG$34,$A$12)+COUNTIF(AG$20:AG$34,$A$13)+COUNTIF(AG$20:AG$34,$A$14)+COUNTIF(AG$20:AG$34,$A$15))</x:f>
      </x:c>
      <x:c r="AH39" s="89"/>
      <x:c r="AI39" s="89"/>
      <x:c r="AJ39" s="89"/>
      <x:c r="AK39" s="89"/>
      <x:c r="AL39" s="89"/>
      <x:c r="AM39" s="89"/>
    </x:row>
    <x:row r="40">
      <x:c r="A40" s="90" t="str">
        <x:v>Gesamtstunden</x:v>
      </x:c>
      <x:c r="B40" s="90" t="str"/>
      <x:c r="C40" s="108" t="n">
        <x:f>IF(C$18="","",COUNTIF(C$20:C$34,$A$8)*$G$8+COUNTIF(C$20:C$34,$A$9)*$G$9+COUNTIF(C$20:C$34,$A$10)*$G$10+COUNTIF(C$20:C$34,$A$11)*$G$11+COUNTIF(C$20:C$34,$A$12)*$G$12+COUNTIF(C$20:C$34,$A$13)*$G$13+COUNTIF(C$20:C$34,$A$14)*$G$14+COUNTIF(C$20:C$34,$A$15)*$G$15)</x:f>
        <x:v>128.5</x:v>
      </x:c>
      <x:c r="D40" s="108" t="n">
        <x:f>IF(D$18="","",COUNTIF(D$20:D$34,$A$8)*$G$8+COUNTIF(D$20:D$34,$A$9)*$G$9+COUNTIF(D$20:D$34,$A$10)*$G$10+COUNTIF(D$20:D$34,$A$11)*$G$11+COUNTIF(D$20:D$34,$A$12)*$G$12+COUNTIF(D$20:D$34,$A$13)*$G$13+COUNTIF(D$20:D$34,$A$14)*$G$14+COUNTIF(D$20:D$34,$A$15)*$G$15)</x:f>
        <x:v>111.5</x:v>
      </x:c>
      <x:c r="E40" s="108" t="n">
        <x:f>IF(E$18="","",COUNTIF(E$20:E$34,$A$8)*$G$8+COUNTIF(E$20:E$34,$A$9)*$G$9+COUNTIF(E$20:E$34,$A$10)*$G$10+COUNTIF(E$20:E$34,$A$11)*$G$11+COUNTIF(E$20:E$34,$A$12)*$G$12+COUNTIF(E$20:E$34,$A$13)*$G$13+COUNTIF(E$20:E$34,$A$14)*$G$14+COUNTIF(E$20:E$34,$A$15)*$G$15)</x:f>
        <x:v>120</x:v>
      </x:c>
      <x:c r="F40" s="108" t="n">
        <x:f>IF(F$18="","",COUNTIF(F$20:F$34,$A$8)*$G$8+COUNTIF(F$20:F$34,$A$9)*$G$9+COUNTIF(F$20:F$34,$A$10)*$G$10+COUNTIF(F$20:F$34,$A$11)*$G$11+COUNTIF(F$20:F$34,$A$12)*$G$12+COUNTIF(F$20:F$34,$A$13)*$G$13+COUNTIF(F$20:F$34,$A$14)*$G$14+COUNTIF(F$20:F$34,$A$15)*$G$15)</x:f>
        <x:v>128.25</x:v>
      </x:c>
      <x:c r="G40" s="108" t="n">
        <x:f>IF(G$18="","",COUNTIF(G$20:G$34,$A$8)*$G$8+COUNTIF(G$20:G$34,$A$9)*$G$9+COUNTIF(G$20:G$34,$A$10)*$G$10+COUNTIF(G$20:G$34,$A$11)*$G$11+COUNTIF(G$20:G$34,$A$12)*$G$12+COUNTIF(G$20:G$34,$A$13)*$G$13+COUNTIF(G$20:G$34,$A$14)*$G$14+COUNTIF(G$20:G$34,$A$15)*$G$15)</x:f>
        <x:v>128.5</x:v>
      </x:c>
      <x:c r="H40" s="108" t="n">
        <x:f>IF(H$18="","",COUNTIF(H$20:H$34,$A$8)*$G$8+COUNTIF(H$20:H$34,$A$9)*$G$9+COUNTIF(H$20:H$34,$A$10)*$G$10+COUNTIF(H$20:H$34,$A$11)*$G$11+COUNTIF(H$20:H$34,$A$12)*$G$12+COUNTIF(H$20:H$34,$A$13)*$G$13+COUNTIF(H$20:H$34,$A$14)*$G$14+COUNTIF(H$20:H$34,$A$15)*$G$15)</x:f>
        <x:v>25.5</x:v>
      </x:c>
      <x:c r="I40" s="108" t="n">
        <x:f>IF(I$18="","",COUNTIF(I$20:I$34,$A$8)*$G$8+COUNTIF(I$20:I$34,$A$9)*$G$9+COUNTIF(I$20:I$34,$A$10)*$G$10+COUNTIF(I$20:I$34,$A$11)*$G$11+COUNTIF(I$20:I$34,$A$12)*$G$12+COUNTIF(I$20:I$34,$A$13)*$G$13+COUNTIF(I$20:I$34,$A$14)*$G$14+COUNTIF(I$20:I$34,$A$15)*$G$15)</x:f>
        <x:v>25.5</x:v>
      </x:c>
      <x:c r="J40" s="108" t="n">
        <x:f>IF(J$18="","",COUNTIF(J$20:J$34,$A$8)*$G$8+COUNTIF(J$20:J$34,$A$9)*$G$9+COUNTIF(J$20:J$34,$A$10)*$G$10+COUNTIF(J$20:J$34,$A$11)*$G$11+COUNTIF(J$20:J$34,$A$12)*$G$12+COUNTIF(J$20:J$34,$A$13)*$G$13+COUNTIF(J$20:J$34,$A$14)*$G$14+COUNTIF(J$20:J$34,$A$15)*$G$15)</x:f>
        <x:v>128.25</x:v>
      </x:c>
      <x:c r="K40" s="108" t="n">
        <x:f>IF(K$18="","",COUNTIF(K$20:K$34,$A$8)*$G$8+COUNTIF(K$20:K$34,$A$9)*$G$9+COUNTIF(K$20:K$34,$A$10)*$G$10+COUNTIF(K$20:K$34,$A$11)*$G$11+COUNTIF(K$20:K$34,$A$12)*$G$12+COUNTIF(K$20:K$34,$A$13)*$G$13+COUNTIF(K$20:K$34,$A$14)*$G$14+COUNTIF(K$20:K$34,$A$15)*$G$15)</x:f>
        <x:v>120</x:v>
      </x:c>
      <x:c r="L40" s="108" t="n">
        <x:f>IF(L$18="","",COUNTIF(L$20:L$34,$A$8)*$G$8+COUNTIF(L$20:L$34,$A$9)*$G$9+COUNTIF(L$20:L$34,$A$10)*$G$10+COUNTIF(L$20:L$34,$A$11)*$G$11+COUNTIF(L$20:L$34,$A$12)*$G$12+COUNTIF(L$20:L$34,$A$13)*$G$13+COUNTIF(L$20:L$34,$A$14)*$G$14+COUNTIF(L$20:L$34,$A$15)*$G$15)</x:f>
        <x:v>119.75</x:v>
      </x:c>
      <x:c r="M40" s="108" t="n">
        <x:f>IF(M$18="","",COUNTIF(M$20:M$34,$A$8)*$G$8+COUNTIF(M$20:M$34,$A$9)*$G$9+COUNTIF(M$20:M$34,$A$10)*$G$10+COUNTIF(M$20:M$34,$A$11)*$G$11+COUNTIF(M$20:M$34,$A$12)*$G$12+COUNTIF(M$20:M$34,$A$13)*$G$13+COUNTIF(M$20:M$34,$A$14)*$G$14+COUNTIF(M$20:M$34,$A$15)*$G$15)</x:f>
        <x:v>128.5</x:v>
      </x:c>
      <x:c r="N40" s="108" t="n">
        <x:f>IF(N$18="","",COUNTIF(N$20:N$34,$A$8)*$G$8+COUNTIF(N$20:N$34,$A$9)*$G$9+COUNTIF(N$20:N$34,$A$10)*$G$10+COUNTIF(N$20:N$34,$A$11)*$G$11+COUNTIF(N$20:N$34,$A$12)*$G$12+COUNTIF(N$20:N$34,$A$13)*$G$13+COUNTIF(N$20:N$34,$A$14)*$G$14+COUNTIF(N$20:N$34,$A$15)*$G$15)</x:f>
        <x:v>119.75</x:v>
      </x:c>
      <x:c r="O40" s="108" t="n">
        <x:f>IF(O$18="","",COUNTIF(O$20:O$34,$A$8)*$G$8+COUNTIF(O$20:O$34,$A$9)*$G$9+COUNTIF(O$20:O$34,$A$10)*$G$10+COUNTIF(O$20:O$34,$A$11)*$G$11+COUNTIF(O$20:O$34,$A$12)*$G$12+COUNTIF(O$20:O$34,$A$13)*$G$13+COUNTIF(O$20:O$34,$A$14)*$G$14+COUNTIF(O$20:O$34,$A$15)*$G$15)</x:f>
        <x:v>25.5</x:v>
      </x:c>
      <x:c r="P40" s="108" t="n">
        <x:f>IF(P$18="","",COUNTIF(P$20:P$34,$A$8)*$G$8+COUNTIF(P$20:P$34,$A$9)*$G$9+COUNTIF(P$20:P$34,$A$10)*$G$10+COUNTIF(P$20:P$34,$A$11)*$G$11+COUNTIF(P$20:P$34,$A$12)*$G$12+COUNTIF(P$20:P$34,$A$13)*$G$13+COUNTIF(P$20:P$34,$A$14)*$G$14+COUNTIF(P$20:P$34,$A$15)*$G$15)</x:f>
        <x:v>25.5</x:v>
      </x:c>
      <x:c r="Q40" s="108" t="n">
        <x:f>IF(Q$18="","",COUNTIF(Q$20:Q$34,$A$8)*$G$8+COUNTIF(Q$20:Q$34,$A$9)*$G$9+COUNTIF(Q$20:Q$34,$A$10)*$G$10+COUNTIF(Q$20:Q$34,$A$11)*$G$11+COUNTIF(Q$20:Q$34,$A$12)*$G$12+COUNTIF(Q$20:Q$34,$A$13)*$G$13+COUNTIF(Q$20:Q$34,$A$14)*$G$14+COUNTIF(Q$20:Q$34,$A$15)*$G$15)</x:f>
        <x:v>128.5</x:v>
      </x:c>
      <x:c r="R40" s="108" t="n">
        <x:f>IF(R$18="","",COUNTIF(R$20:R$34,$A$8)*$G$8+COUNTIF(R$20:R$34,$A$9)*$G$9+COUNTIF(R$20:R$34,$A$10)*$G$10+COUNTIF(R$20:R$34,$A$11)*$G$11+COUNTIF(R$20:R$34,$A$12)*$G$12+COUNTIF(R$20:R$34,$A$13)*$G$13+COUNTIF(R$20:R$34,$A$14)*$G$14+COUNTIF(R$20:R$34,$A$15)*$G$15)</x:f>
        <x:v>119.75</x:v>
      </x:c>
      <x:c r="S40" s="108" t="n">
        <x:f>IF(S$18="","",COUNTIF(S$20:S$34,$A$8)*$G$8+COUNTIF(S$20:S$34,$A$9)*$G$9+COUNTIF(S$20:S$34,$A$10)*$G$10+COUNTIF(S$20:S$34,$A$11)*$G$11+COUNTIF(S$20:S$34,$A$12)*$G$12+COUNTIF(S$20:S$34,$A$13)*$G$13+COUNTIF(S$20:S$34,$A$14)*$G$14+COUNTIF(S$20:S$34,$A$15)*$G$15)</x:f>
        <x:v>111.5</x:v>
      </x:c>
      <x:c r="T40" s="108" t="n">
        <x:f>IF(T$18="","",COUNTIF(T$20:T$34,$A$8)*$G$8+COUNTIF(T$20:T$34,$A$9)*$G$9+COUNTIF(T$20:T$34,$A$10)*$G$10+COUNTIF(T$20:T$34,$A$11)*$G$11+COUNTIF(T$20:T$34,$A$12)*$G$12+COUNTIF(T$20:T$34,$A$13)*$G$13+COUNTIF(T$20:T$34,$A$14)*$G$14+COUNTIF(T$20:T$34,$A$15)*$G$15)</x:f>
        <x:v>120</x:v>
      </x:c>
      <x:c r="U40" s="108" t="n">
        <x:f>IF(U$18="","",COUNTIF(U$20:U$34,$A$8)*$G$8+COUNTIF(U$20:U$34,$A$9)*$G$9+COUNTIF(U$20:U$34,$A$10)*$G$10+COUNTIF(U$20:U$34,$A$11)*$G$11+COUNTIF(U$20:U$34,$A$12)*$G$12+COUNTIF(U$20:U$34,$A$13)*$G$13+COUNTIF(U$20:U$34,$A$14)*$G$14+COUNTIF(U$20:U$34,$A$15)*$G$15)</x:f>
        <x:v>128.5</x:v>
      </x:c>
      <x:c r="V40" s="108" t="n">
        <x:f>IF(V$18="","",COUNTIF(V$20:V$34,$A$8)*$G$8+COUNTIF(V$20:V$34,$A$9)*$G$9+COUNTIF(V$20:V$34,$A$10)*$G$10+COUNTIF(V$20:V$34,$A$11)*$G$11+COUNTIF(V$20:V$34,$A$12)*$G$12+COUNTIF(V$20:V$34,$A$13)*$G$13+COUNTIF(V$20:V$34,$A$14)*$G$14+COUNTIF(V$20:V$34,$A$15)*$G$15)</x:f>
        <x:v>25.5</x:v>
      </x:c>
      <x:c r="W40" s="108" t="n">
        <x:f>IF(W$18="","",COUNTIF(W$20:W$34,$A$8)*$G$8+COUNTIF(W$20:W$34,$A$9)*$G$9+COUNTIF(W$20:W$34,$A$10)*$G$10+COUNTIF(W$20:W$34,$A$11)*$G$11+COUNTIF(W$20:W$34,$A$12)*$G$12+COUNTIF(W$20:W$34,$A$13)*$G$13+COUNTIF(W$20:W$34,$A$14)*$G$14+COUNTIF(W$20:W$34,$A$15)*$G$15)</x:f>
        <x:v>25.5</x:v>
      </x:c>
      <x:c r="X40" s="108" t="n">
        <x:f>IF(X$18="","",COUNTIF(X$20:X$34,$A$8)*$G$8+COUNTIF(X$20:X$34,$A$9)*$G$9+COUNTIF(X$20:X$34,$A$10)*$G$10+COUNTIF(X$20:X$34,$A$11)*$G$11+COUNTIF(X$20:X$34,$A$12)*$G$12+COUNTIF(X$20:X$34,$A$13)*$G$13+COUNTIF(X$20:X$34,$A$14)*$G$14+COUNTIF(X$20:X$34,$A$15)*$G$15)</x:f>
        <x:v>120</x:v>
      </x:c>
      <x:c r="Y40" s="108" t="n">
        <x:f>IF(Y$18="","",COUNTIF(Y$20:Y$34,$A$8)*$G$8+COUNTIF(Y$20:Y$34,$A$9)*$G$9+COUNTIF(Y$20:Y$34,$A$10)*$G$10+COUNTIF(Y$20:Y$34,$A$11)*$G$11+COUNTIF(Y$20:Y$34,$A$12)*$G$12+COUNTIF(Y$20:Y$34,$A$13)*$G$13+COUNTIF(Y$20:Y$34,$A$14)*$G$14+COUNTIF(Y$20:Y$34,$A$15)*$G$15)</x:f>
        <x:v>120</x:v>
      </x:c>
      <x:c r="Z40" s="108" t="n">
        <x:f>IF(Z$18="","",COUNTIF(Z$20:Z$34,$A$8)*$G$8+COUNTIF(Z$20:Z$34,$A$9)*$G$9+COUNTIF(Z$20:Z$34,$A$10)*$G$10+COUNTIF(Z$20:Z$34,$A$11)*$G$11+COUNTIF(Z$20:Z$34,$A$12)*$G$12+COUNTIF(Z$20:Z$34,$A$13)*$G$13+COUNTIF(Z$20:Z$34,$A$14)*$G$14+COUNTIF(Z$20:Z$34,$A$15)*$G$15)</x:f>
        <x:v>119.5</x:v>
      </x:c>
      <x:c r="AA40" s="108" t="n">
        <x:f>IF(AA$18="","",COUNTIF(AA$20:AA$34,$A$8)*$G$8+COUNTIF(AA$20:AA$34,$A$9)*$G$9+COUNTIF(AA$20:AA$34,$A$10)*$G$10+COUNTIF(AA$20:AA$34,$A$11)*$G$11+COUNTIF(AA$20:AA$34,$A$12)*$G$12+COUNTIF(AA$20:AA$34,$A$13)*$G$13+COUNTIF(AA$20:AA$34,$A$14)*$G$14+COUNTIF(AA$20:AA$34,$A$15)*$G$15)</x:f>
        <x:v>120</x:v>
      </x:c>
      <x:c r="AB40" s="108" t="n">
        <x:f>IF(AB$18="","",COUNTIF(AB$20:AB$34,$A$8)*$G$8+COUNTIF(AB$20:AB$34,$A$9)*$G$9+COUNTIF(AB$20:AB$34,$A$10)*$G$10+COUNTIF(AB$20:AB$34,$A$11)*$G$11+COUNTIF(AB$20:AB$34,$A$12)*$G$12+COUNTIF(AB$20:AB$34,$A$13)*$G$13+COUNTIF(AB$20:AB$34,$A$14)*$G$14+COUNTIF(AB$20:AB$34,$A$15)*$G$15)</x:f>
        <x:v>120</x:v>
      </x:c>
      <x:c r="AC40" s="108" t="n">
        <x:f>IF(AC$18="","",COUNTIF(AC$20:AC$34,$A$8)*$G$8+COUNTIF(AC$20:AC$34,$A$9)*$G$9+COUNTIF(AC$20:AC$34,$A$10)*$G$10+COUNTIF(AC$20:AC$34,$A$11)*$G$11+COUNTIF(AC$20:AC$34,$A$12)*$G$12+COUNTIF(AC$20:AC$34,$A$13)*$G$13+COUNTIF(AC$20:AC$34,$A$14)*$G$14+COUNTIF(AC$20:AC$34,$A$15)*$G$15)</x:f>
        <x:v>25.5</x:v>
      </x:c>
      <x:c r="AD40" s="108" t="n">
        <x:f>IF(AD$18="","",COUNTIF(AD$20:AD$34,$A$8)*$G$8+COUNTIF(AD$20:AD$34,$A$9)*$G$9+COUNTIF(AD$20:AD$34,$A$10)*$G$10+COUNTIF(AD$20:AD$34,$A$11)*$G$11+COUNTIF(AD$20:AD$34,$A$12)*$G$12+COUNTIF(AD$20:AD$34,$A$13)*$G$13+COUNTIF(AD$20:AD$34,$A$14)*$G$14+COUNTIF(AD$20:AD$34,$A$15)*$G$15)</x:f>
        <x:v>25.5</x:v>
      </x:c>
      <x:c r="AE40" s="108" t="n">
        <x:f>IF(AE$18="","",COUNTIF(AE$20:AE$34,$A$8)*$G$8+COUNTIF(AE$20:AE$34,$A$9)*$G$9+COUNTIF(AE$20:AE$34,$A$10)*$G$10+COUNTIF(AE$20:AE$34,$A$11)*$G$11+COUNTIF(AE$20:AE$34,$A$12)*$G$12+COUNTIF(AE$20:AE$34,$A$13)*$G$13+COUNTIF(AE$20:AE$34,$A$14)*$G$14+COUNTIF(AE$20:AE$34,$A$15)*$G$15)</x:f>
        <x:v>120</x:v>
      </x:c>
      <x:c r="AF40" s="108" t="n">
        <x:f>IF(AF$18="","",COUNTIF(AF$20:AF$34,$A$8)*$G$8+COUNTIF(AF$20:AF$34,$A$9)*$G$9+COUNTIF(AF$20:AF$34,$A$10)*$G$10+COUNTIF(AF$20:AF$34,$A$11)*$G$11+COUNTIF(AF$20:AF$34,$A$12)*$G$12+COUNTIF(AF$20:AF$34,$A$13)*$G$13+COUNTIF(AF$20:AF$34,$A$14)*$G$14+COUNTIF(AF$20:AF$34,$A$15)*$G$15)</x:f>
        <x:v>120</x:v>
      </x:c>
      <x:c r="AG40" s="108" t="str">
        <x:f>IF(AG$18="","",COUNTIF(AG$20:AG$34,$A$8)*$G$8+COUNTIF(AG$20:AG$34,$A$9)*$G$9+COUNTIF(AG$20:AG$34,$A$10)*$G$10+COUNTIF(AG$20:AG$34,$A$11)*$G$11+COUNTIF(AG$20:AG$34,$A$12)*$G$12+COUNTIF(AG$20:AG$34,$A$13)*$G$13+COUNTIF(AG$20:AG$34,$A$14)*$G$14+COUNTIF(AG$20:AG$34,$A$15)*$G$15)</x:f>
      </x:c>
      <x:c r="AH40" s="89"/>
      <x:c r="AI40" s="89"/>
      <x:c r="AJ40" s="89"/>
      <x:c r="AK40" s="89"/>
      <x:c r="AL40" s="89"/>
      <x:c r="AM40" s="89"/>
    </x:row>
  </x:sheetData>
  <x:mergeCells>
    <x:mergeCell ref="A1:F1"/>
    <x:mergeCell ref="A6:H6"/>
    <x:mergeCell ref="C17:AG17"/>
    <x:mergeCell ref="AH17:AM17"/>
    <x:mergeCell ref="A18:A19"/>
    <x:mergeCell ref="B18:B19"/>
    <x:mergeCell ref="A37:B37"/>
    <x:mergeCell ref="B3:C3"/>
    <x:mergeCell ref="D3:E3"/>
    <x:mergeCell ref="F3:G3"/>
    <x:mergeCell ref="I3:J3"/>
    <x:mergeCell ref="L3:N3"/>
    <x:mergeCell ref="B4:N4"/>
  </x:mergeCells>
  <x:conditionalFormatting sqref="C20:AG34">
    <x:cfRule type="expression" dxfId="65" priority="1">
      <x:formula>C20="1A"</x:formula>
    </x:cfRule>
    <x:cfRule type="expression" dxfId="66" priority="2">
      <x:formula>C20="1B"</x:formula>
    </x:cfRule>
    <x:cfRule type="expression" dxfId="67" priority="3">
      <x:formula>C20="2A"</x:formula>
    </x:cfRule>
    <x:cfRule type="expression" dxfId="68" priority="4">
      <x:formula>C20="2B"</x:formula>
    </x:cfRule>
    <x:cfRule type="expression" dxfId="69" priority="5">
      <x:formula>C20="FR"</x:formula>
    </x:cfRule>
    <x:cfRule type="expression" dxfId="70" priority="6">
      <x:formula>C20="F"</x:formula>
    </x:cfRule>
    <x:cfRule type="expression" dxfId="71" priority="7">
      <x:formula>C20="K"</x:formula>
    </x:cfRule>
    <x:cfRule type="expression" dxfId="72" priority="8">
      <x:formula>C20="U"</x:formula>
    </x:cfRule>
  </x:conditionalFormatting>
  <x:conditionalFormatting sqref="C18:AG40">
    <x:cfRule type="expression" dxfId="73" priority="9">
      <x:formula>C$18=""</x:formula>
    </x:cfRule>
  </x:conditionalFormatting>
  <x:conditionalFormatting sqref="C18:AG19">
    <x:cfRule type="expression" dxfId="74" priority="10">
      <x:formula>AND(C$18&lt;&gt;"",WEEKDAY(C$18,2)=6)</x:formula>
    </x:cfRule>
    <x:cfRule type="expression" dxfId="75" priority="11">
      <x:formula>AND(C$18&lt;&gt;"",WEEKDAY(C$18,2)=7)</x:formula>
    </x:cfRule>
    <x:cfRule type="expression" dxfId="176" priority="14">
      <x:formula>AND(C$18&lt;&gt;"",WEEKDAY(DATE($I$3,6,COLUMN()-2),2)=6)</x:formula>
    </x:cfRule>
    <x:cfRule type="expression" dxfId="177" priority="15">
      <x:formula>AND(C$18&lt;&gt;"",WEEKDAY(DATE($I$3,6,COLUMN()-2),2)=7)</x:formula>
    </x:cfRule>
  </x:conditionalFormatting>
  <x:conditionalFormatting sqref="C38:AG40">
    <x:cfRule type="expression" dxfId="76" priority="12">
      <x:formula>AND(C$18&lt;&gt;"",WEEKDAY(C$18,2)=6)</x:formula>
    </x:cfRule>
    <x:cfRule type="expression" dxfId="77" priority="13">
      <x:formula>AND(C$18&lt;&gt;"",WEEKDAY(C$18,2)=7)</x:formula>
    </x:cfRule>
    <x:cfRule type="expression" dxfId="178" priority="16">
      <x:formula>AND(C$18&lt;&gt;"",WEEKDAY(DATE($I$3,6,COLUMN()-2),2)=6)</x:formula>
    </x:cfRule>
    <x:cfRule type="expression" dxfId="179" priority="17">
      <x:formula>AND(C$18&lt;&gt;"",WEEKDAY(DATE($I$3,6,COLUMN()-2),2)=7)</x:formula>
    </x:cfRule>
  </x:conditionalFormatting>
  <x:dataValidations count="2">
    <x:dataValidation type="list" sqref="C20:AG34">
      <x:formula1>'Juni'!$A$8:$A$15</x:formula1>
    </x:dataValidation>
    <x:dataValidation type="list" sqref="I3">
      <x:formula1>"2025,2026,2027,2028,2029,2030"</x:formula1>
    </x:dataValidation>
  </x:dataValidations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20" hidden="0" customWidth="1"/>
    <x:col min="3" max="3" width="6.199999809265137" hidden="0" customWidth="1"/>
    <x:col min="4" max="4" width="6.199999809265137" hidden="0" customWidth="1"/>
    <x:col min="5" max="5" width="6.199999809265137" hidden="0" customWidth="1"/>
    <x:col min="6" max="6" width="6.199999809265137" hidden="0" customWidth="1"/>
    <x:col min="7" max="7" width="6.199999809265137" hidden="0" customWidth="1"/>
    <x:col min="8" max="8" width="6.199999809265137" hidden="0" customWidth="1"/>
    <x:col min="9" max="9" width="6.199999809265137" hidden="0" customWidth="1"/>
    <x:col min="10" max="10" width="6.199999809265137" hidden="0" customWidth="1"/>
    <x:col min="11" max="11" width="6.199999809265137" hidden="0" customWidth="1"/>
    <x:col min="12" max="12" width="6.199999809265137" hidden="0" customWidth="1"/>
    <x:col min="13" max="13" width="6.199999809265137" hidden="0" customWidth="1"/>
    <x:col min="14" max="14" width="6.199999809265137" hidden="0" customWidth="1"/>
    <x:col min="15" max="15" width="6.199999809265137" hidden="0" customWidth="1"/>
    <x:col min="16" max="16" width="6.199999809265137" hidden="0" customWidth="1"/>
    <x:col min="17" max="17" width="6.199999809265137" hidden="0" customWidth="1"/>
    <x:col min="18" max="18" width="6.199999809265137" hidden="0" customWidth="1"/>
    <x:col min="19" max="19" width="6.199999809265137" hidden="0" customWidth="1"/>
    <x:col min="20" max="20" width="6.199999809265137" hidden="0" customWidth="1"/>
    <x:col min="21" max="21" width="6.199999809265137" hidden="0" customWidth="1"/>
    <x:col min="22" max="22" width="6.199999809265137" hidden="0" customWidth="1"/>
    <x:col min="23" max="23" width="6.199999809265137" hidden="0" customWidth="1"/>
    <x:col min="24" max="24" width="6.199999809265137" hidden="0" customWidth="1"/>
    <x:col min="25" max="25" width="6.199999809265137" hidden="0" customWidth="1"/>
    <x:col min="26" max="26" width="6.199999809265137" hidden="0" customWidth="1"/>
    <x:col min="27" max="27" width="6.199999809265137" hidden="0" customWidth="1"/>
    <x:col min="28" max="28" width="6.199999809265137" hidden="0" customWidth="1"/>
    <x:col min="29" max="29" width="6.199999809265137" hidden="0" customWidth="1"/>
    <x:col min="30" max="30" width="6.199999809265137" hidden="0" customWidth="1"/>
    <x:col min="31" max="31" width="6.199999809265137" hidden="0" customWidth="1"/>
    <x:col min="32" max="32" width="6.199999809265137" hidden="0" customWidth="1"/>
    <x:col min="33" max="33" width="6.199999809265137" hidden="0" customWidth="1"/>
    <x:col min="34" max="34" width="12" hidden="0" customWidth="1"/>
    <x:col min="35" max="35" width="12" hidden="0" customWidth="1"/>
    <x:col min="36" max="36" width="12" hidden="0" customWidth="1"/>
    <x:col min="37" max="37" width="12" hidden="0" customWidth="1"/>
    <x:col min="38" max="38" width="12" hidden="0" customWidth="1"/>
    <x:col min="39" max="39" width="12" hidden="0" customWidth="1"/>
  </x:cols>
  <x:sheetData>
    <x:row r="1" ht="32" customHeight="1">
      <x:c r="A1" s="88" t="str">
        <x:v>Arbeitsplan / Dienstplan</x:v>
      </x:c>
      <x:c r="B1" s="88"/>
      <x:c r="C1" s="88"/>
      <x:c r="D1" s="88"/>
      <x:c r="E1" s="88"/>
      <x:c r="F1" s="88"/>
      <x:c r="G1" s="89"/>
      <x:c r="H1" s="89"/>
      <x:c r="I1" s="89"/>
      <x:c r="J1" s="89"/>
      <x:c r="K1" s="89"/>
      <x:c r="L1" s="89"/>
      <x:c r="M1" s="89"/>
      <x:c r="N1" s="89"/>
      <x:c r="O1" s="89"/>
      <x:c r="P1" s="89"/>
      <x:c r="Q1" s="89"/>
      <x:c r="R1" s="89"/>
      <x:c r="S1" s="89"/>
      <x:c r="T1" s="89"/>
      <x:c r="U1" s="89"/>
      <x:c r="V1" s="89"/>
      <x:c r="W1" s="89"/>
      <x:c r="X1" s="89"/>
      <x:c r="Y1" s="89"/>
      <x:c r="Z1" s="89"/>
      <x:c r="AA1" s="89"/>
      <x:c r="AB1" s="89"/>
      <x:c r="AC1" s="89"/>
      <x:c r="AD1" s="89"/>
      <x:c r="AE1" s="89"/>
      <x:c r="AF1" s="89"/>
      <x:c r="AG1" s="89"/>
      <x:c r="AH1" s="89"/>
      <x:c r="AI1" s="89"/>
      <x:c r="AJ1" s="89"/>
      <x:c r="AK1" s="89"/>
      <x:c r="AL1" s="89"/>
      <x:c r="AM1" s="89"/>
    </x:row>
    <x:row r="2">
      <x:c r="A2" s="89"/>
      <x:c r="B2" s="89"/>
      <x:c r="C2" s="89"/>
      <x:c r="D2" s="89"/>
      <x:c r="E2" s="89"/>
      <x:c r="F2" s="89"/>
      <x:c r="G2" s="89"/>
      <x:c r="H2" s="89"/>
      <x:c r="I2" s="89"/>
      <x:c r="J2" s="89"/>
      <x:c r="K2" s="89"/>
      <x:c r="L2" s="89"/>
      <x:c r="M2" s="89"/>
      <x:c r="N2" s="89"/>
      <x:c r="O2" s="89"/>
      <x:c r="P2" s="89"/>
      <x:c r="Q2" s="89"/>
      <x:c r="R2" s="89"/>
      <x:c r="S2" s="89"/>
      <x:c r="T2" s="89"/>
      <x:c r="U2" s="89"/>
      <x:c r="V2" s="89"/>
      <x:c r="W2" s="89"/>
      <x:c r="X2" s="89"/>
      <x:c r="Y2" s="89"/>
      <x:c r="Z2" s="89"/>
      <x:c r="AA2" s="89"/>
      <x:c r="AB2" s="89"/>
      <x:c r="AC2" s="89"/>
      <x:c r="AD2" s="89"/>
      <x:c r="AE2" s="89"/>
      <x:c r="AF2" s="89"/>
      <x:c r="AG2" s="89"/>
      <x:c r="AH2" s="89"/>
      <x:c r="AI2" s="89"/>
      <x:c r="AJ2" s="89"/>
      <x:c r="AK2" s="89"/>
      <x:c r="AL2" s="89"/>
      <x:c r="AM2" s="89"/>
    </x:row>
    <x:row r="3">
      <x:c r="A3" s="90" t="str">
        <x:v>Abteilung:</x:v>
      </x:c>
      <x:c r="B3" s="91" t="str">
        <x:v>Beispiel-Abteilung</x:v>
      </x:c>
      <x:c r="C3" s="91" t="str"/>
      <x:c r="D3" s="90" t="str">
        <x:v>Dienstplaner:</x:v>
      </x:c>
      <x:c r="E3" s="91" t="str"/>
      <x:c r="F3" s="91" t="str">
        <x:v>Max Müller</x:v>
      </x:c>
      <x:c r="G3" s="164" t="str"/>
      <x:c r="H3" s="90" t="str">
        <x:v>Jahr:</x:v>
      </x:c>
      <x:c r="I3" s="91" t="n">
        <x:v>2026</x:v>
      </x:c>
      <x:c r="J3" s="164" t="str"/>
      <x:c r="K3" s="90" t="str">
        <x:v>Monat:</x:v>
      </x:c>
      <x:c r="L3" s="91" t="str">
        <x:v>Juli</x:v>
      </x:c>
      <x:c r="M3" s="91" t="str"/>
      <x:c r="N3" s="91" t="str"/>
      <x:c r="O3" s="89"/>
      <x:c r="P3" s="89"/>
      <x:c r="Q3" s="89"/>
      <x:c r="R3" s="89"/>
      <x:c r="S3" s="89"/>
      <x:c r="T3" s="89"/>
      <x:c r="U3" s="89"/>
      <x:c r="V3" s="89"/>
      <x:c r="W3" s="89"/>
      <x:c r="X3" s="89"/>
      <x:c r="Y3" s="89"/>
      <x:c r="Z3" s="89"/>
      <x:c r="AA3" s="89"/>
      <x:c r="AB3" s="89"/>
      <x:c r="AC3" s="89"/>
      <x:c r="AD3" s="89"/>
      <x:c r="AE3" s="89"/>
      <x:c r="AF3" s="89"/>
      <x:c r="AG3" s="89"/>
      <x:c r="AH3" s="89"/>
      <x:c r="AI3" s="89"/>
      <x:c r="AJ3" s="89"/>
      <x:c r="AK3" s="89"/>
      <x:c r="AL3" s="89"/>
      <x:c r="AM3" s="89"/>
    </x:row>
    <x:row r="4">
      <x:c r="A4" s="90" t="str">
        <x:v>Hinweis:</x:v>
      </x:c>
      <x:c r="B4" s="92" t="str">
        <x:v>Schichtcodes und Zeiten sind frei anpassbar. Die Arbeitsmappe ist nicht geschützt.</x:v>
      </x:c>
      <x:c r="C4" s="92" t="str"/>
      <x:c r="D4" s="92" t="str"/>
      <x:c r="E4" s="92" t="str"/>
      <x:c r="F4" s="92" t="str"/>
      <x:c r="G4" s="92" t="str"/>
      <x:c r="H4" s="92" t="str"/>
      <x:c r="I4" s="92" t="str"/>
      <x:c r="J4" s="92" t="str"/>
      <x:c r="K4" s="92" t="str"/>
      <x:c r="L4" s="92" t="str"/>
      <x:c r="M4" s="92" t="str"/>
      <x:c r="N4" s="92" t="str"/>
      <x:c r="O4" s="89"/>
      <x:c r="P4" s="89"/>
      <x:c r="Q4" s="89"/>
      <x:c r="R4" s="89"/>
      <x:c r="S4" s="89"/>
      <x:c r="T4" s="89"/>
      <x:c r="U4" s="89"/>
      <x:c r="V4" s="89"/>
      <x:c r="W4" s="89"/>
      <x:c r="X4" s="89"/>
      <x:c r="Y4" s="89"/>
      <x:c r="Z4" s="89"/>
      <x:c r="AA4" s="89"/>
      <x:c r="AB4" s="89"/>
      <x:c r="AC4" s="89"/>
      <x:c r="AD4" s="89"/>
      <x:c r="AE4" s="89"/>
      <x:c r="AF4" s="89"/>
      <x:c r="AG4" s="89"/>
      <x:c r="AH4" s="89"/>
      <x:c r="AI4" s="89"/>
      <x:c r="AJ4" s="89"/>
      <x:c r="AK4" s="89"/>
      <x:c r="AL4" s="89"/>
      <x:c r="AM4" s="89"/>
    </x:row>
    <x:row r="5">
      <x:c r="A5" s="89"/>
      <x:c r="B5" s="89"/>
      <x:c r="C5" s="89"/>
      <x:c r="D5" s="89"/>
      <x:c r="E5" s="89"/>
      <x:c r="F5" s="89"/>
      <x:c r="G5" s="89"/>
      <x:c r="H5" s="89"/>
      <x:c r="I5" s="89"/>
      <x:c r="J5" s="89"/>
      <x:c r="K5" s="89"/>
      <x:c r="L5" s="89"/>
      <x:c r="M5" s="89"/>
      <x:c r="N5" s="89"/>
      <x:c r="O5" s="89"/>
      <x:c r="P5" s="89"/>
      <x:c r="Q5" s="89"/>
      <x:c r="R5" s="89"/>
      <x:c r="S5" s="89"/>
      <x:c r="T5" s="89"/>
      <x:c r="U5" s="89"/>
      <x:c r="V5" s="89"/>
      <x:c r="W5" s="89"/>
      <x:c r="X5" s="89"/>
      <x:c r="Y5" s="89"/>
      <x:c r="Z5" s="89"/>
      <x:c r="AA5" s="89"/>
      <x:c r="AB5" s="89"/>
      <x:c r="AC5" s="89"/>
      <x:c r="AD5" s="89"/>
      <x:c r="AE5" s="89"/>
      <x:c r="AF5" s="89"/>
      <x:c r="AG5" s="89"/>
      <x:c r="AH5" s="89"/>
      <x:c r="AI5" s="89"/>
      <x:c r="AJ5" s="89"/>
      <x:c r="AK5" s="89"/>
      <x:c r="AL5" s="89"/>
      <x:c r="AM5" s="89"/>
    </x:row>
    <x:row r="6" ht="24" customHeight="1">
      <x:c r="A6" s="93" t="str">
        <x:v>Schichtcodes und Legende</x:v>
      </x:c>
      <x:c r="B6" s="93"/>
      <x:c r="C6" s="93"/>
      <x:c r="D6" s="93"/>
      <x:c r="E6" s="93"/>
      <x:c r="F6" s="93"/>
      <x:c r="G6" s="93"/>
      <x:c r="H6" s="93"/>
      <x:c r="I6" s="89"/>
      <x:c r="J6" s="89"/>
      <x:c r="K6" s="89"/>
      <x:c r="L6" s="89"/>
      <x:c r="M6" s="89"/>
      <x:c r="N6" s="89"/>
      <x:c r="O6" s="89"/>
      <x:c r="P6" s="89"/>
      <x:c r="Q6" s="89"/>
      <x:c r="R6" s="89"/>
      <x:c r="S6" s="89"/>
      <x:c r="T6" s="89"/>
      <x:c r="U6" s="89"/>
      <x:c r="V6" s="89"/>
      <x:c r="W6" s="89"/>
      <x:c r="X6" s="89"/>
      <x:c r="Y6" s="89"/>
      <x:c r="Z6" s="89"/>
      <x:c r="AA6" s="89"/>
      <x:c r="AB6" s="89"/>
      <x:c r="AC6" s="89"/>
      <x:c r="AD6" s="89"/>
      <x:c r="AE6" s="89"/>
      <x:c r="AF6" s="89"/>
      <x:c r="AG6" s="89"/>
      <x:c r="AH6" s="89"/>
      <x:c r="AI6" s="89"/>
      <x:c r="AJ6" s="89"/>
      <x:c r="AK6" s="89"/>
      <x:c r="AL6" s="89"/>
      <x:c r="AM6" s="89"/>
    </x:row>
    <x:row r="7" ht="24" customHeight="1">
      <x:c r="A7" s="94" t="str">
        <x:v>Code</x:v>
      </x:c>
      <x:c r="B7" s="94" t="str">
        <x:v>Bezeichnung</x:v>
      </x:c>
      <x:c r="C7" s="94" t="str">
        <x:v>Start 1</x:v>
      </x:c>
      <x:c r="D7" s="94" t="str">
        <x:v>Ende 1</x:v>
      </x:c>
      <x:c r="E7" s="94" t="str">
        <x:v>Start 2</x:v>
      </x:c>
      <x:c r="F7" s="94" t="str">
        <x:v>Ende 2</x:v>
      </x:c>
      <x:c r="G7" s="94" t="str">
        <x:v>Arbeitszeit</x:v>
      </x:c>
      <x:c r="H7" s="94" t="str">
        <x:v>Farbe</x:v>
      </x:c>
      <x:c r="I7" s="89"/>
      <x:c r="J7" s="89"/>
      <x:c r="K7" s="89"/>
      <x:c r="L7" s="89"/>
      <x:c r="M7" s="89"/>
      <x:c r="N7" s="89"/>
      <x:c r="O7" s="89"/>
      <x:c r="P7" s="89"/>
      <x:c r="Q7" s="89"/>
      <x:c r="R7" s="89"/>
      <x:c r="S7" s="89"/>
      <x:c r="T7" s="89"/>
      <x:c r="U7" s="89"/>
      <x:c r="V7" s="89"/>
      <x:c r="W7" s="89"/>
      <x:c r="X7" s="89"/>
      <x:c r="Y7" s="89"/>
      <x:c r="Z7" s="89"/>
      <x:c r="AA7" s="89"/>
      <x:c r="AB7" s="89"/>
      <x:c r="AC7" s="89"/>
      <x:c r="AD7" s="89"/>
      <x:c r="AE7" s="89"/>
      <x:c r="AF7" s="89"/>
      <x:c r="AG7" s="89"/>
      <x:c r="AH7" s="89"/>
      <x:c r="AI7" s="89"/>
      <x:c r="AJ7" s="89"/>
      <x:c r="AK7" s="89"/>
      <x:c r="AL7" s="89"/>
      <x:c r="AM7" s="89"/>
    </x:row>
    <x:row r="8">
      <x:c r="A8" s="91" t="str">
        <x:v>1A</x:v>
      </x:c>
      <x:c r="B8" s="91" t="str">
        <x:v>Frühdienst</x:v>
      </x:c>
      <x:c r="C8" s="91" t="str">
        <x:v>08:00</x:v>
      </x:c>
      <x:c r="D8" s="91" t="str">
        <x:v>16:30</x:v>
      </x:c>
      <x:c r="E8" s="91" t="str"/>
      <x:c r="F8" s="91" t="str"/>
      <x:c r="G8" s="168" t="n">
        <x:v>8.5</x:v>
      </x:c>
      <x:c r="H8" s="96" t="str">
        <x:v>1A</x:v>
      </x:c>
      <x:c r="I8" s="89"/>
      <x:c r="J8" s="89"/>
      <x:c r="K8" s="89"/>
      <x:c r="L8" s="89"/>
      <x:c r="M8" s="89"/>
      <x:c r="N8" s="89"/>
      <x:c r="O8" s="89"/>
      <x:c r="P8" s="89"/>
      <x:c r="Q8" s="89"/>
      <x:c r="R8" s="89"/>
      <x:c r="S8" s="89"/>
      <x:c r="T8" s="89"/>
      <x:c r="U8" s="89"/>
      <x:c r="V8" s="89"/>
      <x:c r="W8" s="89"/>
      <x:c r="X8" s="89"/>
      <x:c r="Y8" s="89"/>
      <x:c r="Z8" s="89"/>
      <x:c r="AA8" s="89"/>
      <x:c r="AB8" s="89"/>
      <x:c r="AC8" s="89"/>
      <x:c r="AD8" s="89"/>
      <x:c r="AE8" s="89"/>
      <x:c r="AF8" s="89"/>
      <x:c r="AG8" s="89"/>
      <x:c r="AH8" s="89"/>
      <x:c r="AI8" s="89"/>
      <x:c r="AJ8" s="89"/>
      <x:c r="AK8" s="89"/>
      <x:c r="AL8" s="89"/>
      <x:c r="AM8" s="89"/>
    </x:row>
    <x:row r="9">
      <x:c r="A9" s="91" t="str">
        <x:v>1B</x:v>
      </x:c>
      <x:c r="B9" s="91" t="str">
        <x:v>Spätdienst</x:v>
      </x:c>
      <x:c r="C9" s="91" t="str">
        <x:v>10:45</x:v>
      </x:c>
      <x:c r="D9" s="91" t="str">
        <x:v>19:15</x:v>
      </x:c>
      <x:c r="E9" s="91" t="str"/>
      <x:c r="F9" s="91" t="str"/>
      <x:c r="G9" s="168" t="n">
        <x:v>8.5</x:v>
      </x:c>
      <x:c r="H9" s="97" t="str">
        <x:v>1B</x:v>
      </x:c>
      <x:c r="I9" s="89"/>
      <x:c r="J9" s="89"/>
      <x:c r="K9" s="89"/>
      <x:c r="L9" s="89"/>
      <x:c r="M9" s="89"/>
      <x:c r="N9" s="89"/>
      <x:c r="O9" s="89"/>
      <x:c r="P9" s="89"/>
      <x:c r="Q9" s="89"/>
      <x:c r="R9" s="89"/>
      <x:c r="S9" s="89"/>
      <x:c r="T9" s="89"/>
      <x:c r="U9" s="89"/>
      <x:c r="V9" s="89"/>
      <x:c r="W9" s="89"/>
      <x:c r="X9" s="89"/>
      <x:c r="Y9" s="89"/>
      <x:c r="Z9" s="89"/>
      <x:c r="AA9" s="89"/>
      <x:c r="AB9" s="89"/>
      <x:c r="AC9" s="89"/>
      <x:c r="AD9" s="89"/>
      <x:c r="AE9" s="89"/>
      <x:c r="AF9" s="89"/>
      <x:c r="AG9" s="89"/>
      <x:c r="AH9" s="89"/>
      <x:c r="AI9" s="89"/>
      <x:c r="AJ9" s="89"/>
      <x:c r="AK9" s="89"/>
      <x:c r="AL9" s="89"/>
      <x:c r="AM9" s="89"/>
    </x:row>
    <x:row r="10">
      <x:c r="A10" s="91" t="str">
        <x:v>2A</x:v>
      </x:c>
      <x:c r="B10" s="91" t="str">
        <x:v>Geteilter Dienst</x:v>
      </x:c>
      <x:c r="C10" s="91" t="str">
        <x:v>08:00</x:v>
      </x:c>
      <x:c r="D10" s="91" t="str">
        <x:v>12:00</x:v>
      </x:c>
      <x:c r="E10" s="91" t="str">
        <x:v>13:15</x:v>
      </x:c>
      <x:c r="F10" s="91" t="str">
        <x:v>18:00</x:v>
      </x:c>
      <x:c r="G10" s="168" t="n">
        <x:v>8.75</x:v>
      </x:c>
      <x:c r="H10" s="98" t="str">
        <x:v>2A</x:v>
      </x:c>
      <x:c r="I10" s="89"/>
      <x:c r="J10" s="89"/>
      <x:c r="K10" s="89"/>
      <x:c r="L10" s="89"/>
      <x:c r="M10" s="89"/>
      <x:c r="N10" s="89"/>
      <x:c r="O10" s="89"/>
      <x:c r="P10" s="89"/>
      <x:c r="Q10" s="89"/>
      <x:c r="R10" s="89"/>
      <x:c r="S10" s="89"/>
      <x:c r="T10" s="89"/>
      <x:c r="U10" s="89"/>
      <x:c r="V10" s="89"/>
      <x:c r="W10" s="89"/>
      <x:c r="X10" s="89"/>
      <x:c r="Y10" s="89"/>
      <x:c r="Z10" s="89"/>
      <x:c r="AA10" s="89"/>
      <x:c r="AB10" s="89"/>
      <x:c r="AC10" s="89"/>
      <x:c r="AD10" s="89"/>
      <x:c r="AE10" s="89"/>
      <x:c r="AF10" s="89"/>
      <x:c r="AG10" s="89"/>
      <x:c r="AH10" s="89"/>
      <x:c r="AI10" s="89"/>
      <x:c r="AJ10" s="89"/>
      <x:c r="AK10" s="89"/>
      <x:c r="AL10" s="89"/>
      <x:c r="AM10" s="89"/>
    </x:row>
    <x:row r="11">
      <x:c r="A11" s="91" t="str">
        <x:v>2B</x:v>
      </x:c>
      <x:c r="B11" s="91" t="str">
        <x:v>Abenddienst</x:v>
      </x:c>
      <x:c r="C11" s="91" t="str">
        <x:v>13:00</x:v>
      </x:c>
      <x:c r="D11" s="91" t="str">
        <x:v>21:30</x:v>
      </x:c>
      <x:c r="E11" s="91" t="str"/>
      <x:c r="F11" s="91" t="str"/>
      <x:c r="G11" s="168" t="n">
        <x:v>8.5</x:v>
      </x:c>
      <x:c r="H11" s="99" t="str">
        <x:v>2B</x:v>
      </x:c>
      <x:c r="I11" s="89"/>
      <x:c r="J11" s="89"/>
      <x:c r="K11" s="89"/>
      <x:c r="L11" s="89"/>
      <x:c r="M11" s="89"/>
      <x:c r="N11" s="89"/>
      <x:c r="O11" s="89"/>
      <x:c r="P11" s="89"/>
      <x:c r="Q11" s="89"/>
      <x:c r="R11" s="89"/>
      <x:c r="S11" s="89"/>
      <x:c r="T11" s="89"/>
      <x:c r="U11" s="89"/>
      <x:c r="V11" s="89"/>
      <x:c r="W11" s="89"/>
      <x:c r="X11" s="89"/>
      <x:c r="Y11" s="89"/>
      <x:c r="Z11" s="89"/>
      <x:c r="AA11" s="89"/>
      <x:c r="AB11" s="89"/>
      <x:c r="AC11" s="89"/>
      <x:c r="AD11" s="89"/>
      <x:c r="AE11" s="89"/>
      <x:c r="AF11" s="89"/>
      <x:c r="AG11" s="89"/>
      <x:c r="AH11" s="89"/>
      <x:c r="AI11" s="89"/>
      <x:c r="AJ11" s="89"/>
      <x:c r="AK11" s="89"/>
      <x:c r="AL11" s="89"/>
      <x:c r="AM11" s="89"/>
    </x:row>
    <x:row r="12">
      <x:c r="A12" s="91" t="str">
        <x:v>FR</x:v>
      </x:c>
      <x:c r="B12" s="91" t="str">
        <x:v>Frei</x:v>
      </x:c>
      <x:c r="C12" s="91" t="str"/>
      <x:c r="D12" s="91" t="str"/>
      <x:c r="E12" s="91" t="str"/>
      <x:c r="F12" s="91" t="str"/>
      <x:c r="G12" s="168" t="n">
        <x:v>0</x:v>
      </x:c>
      <x:c r="H12" s="100" t="str">
        <x:v>FR</x:v>
      </x:c>
      <x:c r="I12" s="89"/>
      <x:c r="J12" s="89"/>
      <x:c r="K12" s="89"/>
      <x:c r="L12" s="89"/>
      <x:c r="M12" s="89"/>
      <x:c r="N12" s="89"/>
      <x:c r="O12" s="89"/>
      <x:c r="P12" s="89"/>
      <x:c r="Q12" s="89"/>
      <x:c r="R12" s="89"/>
      <x:c r="S12" s="89"/>
      <x:c r="T12" s="89"/>
      <x:c r="U12" s="89"/>
      <x:c r="V12" s="89"/>
      <x:c r="W12" s="89"/>
      <x:c r="X12" s="89"/>
      <x:c r="Y12" s="89"/>
      <x:c r="Z12" s="89"/>
      <x:c r="AA12" s="89"/>
      <x:c r="AB12" s="89"/>
      <x:c r="AC12" s="89"/>
      <x:c r="AD12" s="89"/>
      <x:c r="AE12" s="89"/>
      <x:c r="AF12" s="89"/>
      <x:c r="AG12" s="89"/>
      <x:c r="AH12" s="89"/>
      <x:c r="AI12" s="89"/>
      <x:c r="AJ12" s="89"/>
      <x:c r="AK12" s="89"/>
      <x:c r="AL12" s="89"/>
      <x:c r="AM12" s="89"/>
    </x:row>
    <x:row r="13">
      <x:c r="A13" s="91" t="str">
        <x:v>F</x:v>
      </x:c>
      <x:c r="B13" s="91" t="str">
        <x:v>Ferien / Urlaub</x:v>
      </x:c>
      <x:c r="C13" s="91" t="str"/>
      <x:c r="D13" s="91" t="str"/>
      <x:c r="E13" s="91" t="str"/>
      <x:c r="F13" s="91" t="str"/>
      <x:c r="G13" s="168" t="n">
        <x:v>0</x:v>
      </x:c>
      <x:c r="H13" s="101" t="str">
        <x:v>F</x:v>
      </x:c>
      <x:c r="I13" s="89"/>
      <x:c r="J13" s="89"/>
      <x:c r="K13" s="89"/>
      <x:c r="L13" s="89"/>
      <x:c r="M13" s="89"/>
      <x:c r="N13" s="89"/>
      <x:c r="O13" s="89"/>
      <x:c r="P13" s="89"/>
      <x:c r="Q13" s="89"/>
      <x:c r="R13" s="89"/>
      <x:c r="S13" s="89"/>
      <x:c r="T13" s="89"/>
      <x:c r="U13" s="89"/>
      <x:c r="V13" s="89"/>
      <x:c r="W13" s="89"/>
      <x:c r="X13" s="89"/>
      <x:c r="Y13" s="89"/>
      <x:c r="Z13" s="89"/>
      <x:c r="AA13" s="89"/>
      <x:c r="AB13" s="89"/>
      <x:c r="AC13" s="89"/>
      <x:c r="AD13" s="89"/>
      <x:c r="AE13" s="89"/>
      <x:c r="AF13" s="89"/>
      <x:c r="AG13" s="89"/>
      <x:c r="AH13" s="89"/>
      <x:c r="AI13" s="89"/>
      <x:c r="AJ13" s="89"/>
      <x:c r="AK13" s="89"/>
      <x:c r="AL13" s="89"/>
      <x:c r="AM13" s="89"/>
    </x:row>
    <x:row r="14">
      <x:c r="A14" s="91" t="str">
        <x:v>K</x:v>
      </x:c>
      <x:c r="B14" s="91" t="str">
        <x:v>Krank</x:v>
      </x:c>
      <x:c r="C14" s="91" t="str"/>
      <x:c r="D14" s="91" t="str"/>
      <x:c r="E14" s="91" t="str"/>
      <x:c r="F14" s="91" t="str"/>
      <x:c r="G14" s="168" t="n">
        <x:v>0</x:v>
      </x:c>
      <x:c r="H14" s="102" t="str">
        <x:v>K</x:v>
      </x:c>
      <x:c r="I14" s="89"/>
      <x:c r="J14" s="89"/>
      <x:c r="K14" s="89"/>
      <x:c r="L14" s="89"/>
      <x:c r="M14" s="89"/>
      <x:c r="N14" s="89"/>
      <x:c r="O14" s="89"/>
      <x:c r="P14" s="89"/>
      <x:c r="Q14" s="89"/>
      <x:c r="R14" s="89"/>
      <x:c r="S14" s="89"/>
      <x:c r="T14" s="89"/>
      <x:c r="U14" s="89"/>
      <x:c r="V14" s="89"/>
      <x:c r="W14" s="89"/>
      <x:c r="X14" s="89"/>
      <x:c r="Y14" s="89"/>
      <x:c r="Z14" s="89"/>
      <x:c r="AA14" s="89"/>
      <x:c r="AB14" s="89"/>
      <x:c r="AC14" s="89"/>
      <x:c r="AD14" s="89"/>
      <x:c r="AE14" s="89"/>
      <x:c r="AF14" s="89"/>
      <x:c r="AG14" s="89"/>
      <x:c r="AH14" s="89"/>
      <x:c r="AI14" s="89"/>
      <x:c r="AJ14" s="89"/>
      <x:c r="AK14" s="89"/>
      <x:c r="AL14" s="89"/>
      <x:c r="AM14" s="89"/>
    </x:row>
    <x:row r="15">
      <x:c r="A15" s="91" t="str">
        <x:v>U</x:v>
      </x:c>
      <x:c r="B15" s="91" t="str">
        <x:v>Unfall</x:v>
      </x:c>
      <x:c r="C15" s="91" t="str"/>
      <x:c r="D15" s="91" t="str"/>
      <x:c r="E15" s="91" t="str"/>
      <x:c r="F15" s="91" t="str"/>
      <x:c r="G15" s="168" t="n">
        <x:v>0</x:v>
      </x:c>
      <x:c r="H15" s="103" t="str">
        <x:v>U</x:v>
      </x:c>
      <x:c r="I15" s="89"/>
      <x:c r="J15" s="89"/>
      <x:c r="K15" s="89"/>
      <x:c r="L15" s="89"/>
      <x:c r="M15" s="89"/>
      <x:c r="N15" s="89"/>
      <x:c r="O15" s="89"/>
      <x:c r="P15" s="89"/>
      <x:c r="Q15" s="89"/>
      <x:c r="R15" s="89"/>
      <x:c r="S15" s="89"/>
      <x:c r="T15" s="89"/>
      <x:c r="U15" s="89"/>
      <x:c r="V15" s="89"/>
      <x:c r="W15" s="89"/>
      <x:c r="X15" s="89"/>
      <x:c r="Y15" s="89"/>
      <x:c r="Z15" s="89"/>
      <x:c r="AA15" s="89"/>
      <x:c r="AB15" s="89"/>
      <x:c r="AC15" s="89"/>
      <x:c r="AD15" s="89"/>
      <x:c r="AE15" s="89"/>
      <x:c r="AF15" s="89"/>
      <x:c r="AG15" s="89"/>
      <x:c r="AH15" s="89"/>
      <x:c r="AI15" s="89"/>
      <x:c r="AJ15" s="89"/>
      <x:c r="AK15" s="89"/>
      <x:c r="AL15" s="89"/>
      <x:c r="AM15" s="89"/>
    </x:row>
    <x:row r="16">
      <x:c r="A16" s="89"/>
      <x:c r="B16" s="89"/>
      <x:c r="C16" s="89"/>
      <x:c r="D16" s="89"/>
      <x:c r="E16" s="89"/>
      <x:c r="F16" s="89"/>
      <x:c r="G16" s="89"/>
      <x:c r="H16" s="89"/>
      <x:c r="I16" s="89"/>
      <x:c r="J16" s="89"/>
      <x:c r="K16" s="89"/>
      <x:c r="L16" s="89"/>
      <x:c r="M16" s="89"/>
      <x:c r="N16" s="89"/>
      <x:c r="O16" s="89"/>
      <x:c r="P16" s="89"/>
      <x:c r="Q16" s="89"/>
      <x:c r="R16" s="89"/>
      <x:c r="S16" s="89"/>
      <x:c r="T16" s="89"/>
      <x:c r="U16" s="89"/>
      <x:c r="V16" s="89"/>
      <x:c r="W16" s="89"/>
      <x:c r="X16" s="89"/>
      <x:c r="Y16" s="89"/>
      <x:c r="Z16" s="89"/>
      <x:c r="AA16" s="89"/>
      <x:c r="AB16" s="89"/>
      <x:c r="AC16" s="89"/>
      <x:c r="AD16" s="89"/>
      <x:c r="AE16" s="89"/>
      <x:c r="AF16" s="89"/>
      <x:c r="AG16" s="89"/>
      <x:c r="AH16" s="89"/>
      <x:c r="AI16" s="89"/>
      <x:c r="AJ16" s="89"/>
      <x:c r="AK16" s="89"/>
      <x:c r="AL16" s="89"/>
      <x:c r="AM16" s="89"/>
    </x:row>
    <x:row r="17" ht="24" customHeight="1">
      <x:c r="A17" s="89"/>
      <x:c r="B17" s="89"/>
      <x:c r="C17" s="93" t="str">
        <x:v>Juli</x:v>
      </x:c>
      <x:c r="D17" s="93"/>
      <x:c r="E17" s="93"/>
      <x:c r="F17" s="93"/>
      <x:c r="G17" s="93"/>
      <x:c r="H17" s="93"/>
      <x:c r="I17" s="93"/>
      <x:c r="J17" s="93"/>
      <x:c r="K17" s="93"/>
      <x:c r="L17" s="93"/>
      <x:c r="M17" s="93"/>
      <x:c r="N17" s="93"/>
      <x:c r="O17" s="93"/>
      <x:c r="P17" s="93"/>
      <x:c r="Q17" s="93"/>
      <x:c r="R17" s="93"/>
      <x:c r="S17" s="93"/>
      <x:c r="T17" s="93"/>
      <x:c r="U17" s="93"/>
      <x:c r="V17" s="93"/>
      <x:c r="W17" s="93"/>
      <x:c r="X17" s="93"/>
      <x:c r="Y17" s="93"/>
      <x:c r="Z17" s="93"/>
      <x:c r="AA17" s="93"/>
      <x:c r="AB17" s="93"/>
      <x:c r="AC17" s="93"/>
      <x:c r="AD17" s="93"/>
      <x:c r="AE17" s="93"/>
      <x:c r="AF17" s="93"/>
      <x:c r="AG17" s="93"/>
      <x:c r="AH17" s="93" t="str">
        <x:v>Monatliche Kontrolle</x:v>
      </x:c>
      <x:c r="AI17" s="93"/>
      <x:c r="AJ17" s="93"/>
      <x:c r="AK17" s="93"/>
      <x:c r="AL17" s="93"/>
      <x:c r="AM17" s="93"/>
    </x:row>
    <x:row r="18" ht="24" customHeight="1">
      <x:c r="A18" s="94" t="str">
        <x:v>MitarbeiterIn</x:v>
      </x:c>
      <x:c r="B18" s="94" t="str">
        <x:v>Bemerkung</x:v>
      </x:c>
      <x:c r="C18" s="104" t="str">
        <x:f>IF(COLUMN()-2&lt;=DAY(EOMONTH(DATE($I$3,7,1),0)),RIGHT("0"&amp;COLUMN()-2,2)&amp;"."&amp;RIGHT("0"&amp;7,2)&amp;".","")</x:f>
        <x:v>1.7.</x:v>
      </x:c>
      <x:c r="D18" s="104" t="str">
        <x:f>IF(COLUMN()-2&lt;=DAY(EOMONTH(DATE($I$3,7,1),0)),RIGHT("0"&amp;COLUMN()-2,2)&amp;"."&amp;RIGHT("0"&amp;7,2)&amp;".","")</x:f>
        <x:v>2.7.</x:v>
      </x:c>
      <x:c r="E18" s="104" t="str">
        <x:f>IF(COLUMN()-2&lt;=DAY(EOMONTH(DATE($I$3,7,1),0)),RIGHT("0"&amp;COLUMN()-2,2)&amp;"."&amp;RIGHT("0"&amp;7,2)&amp;".","")</x:f>
        <x:v>3.7.</x:v>
      </x:c>
      <x:c r="F18" s="104" t="str">
        <x:f>IF(COLUMN()-2&lt;=DAY(EOMONTH(DATE($I$3,7,1),0)),RIGHT("0"&amp;COLUMN()-2,2)&amp;"."&amp;RIGHT("0"&amp;7,2)&amp;".","")</x:f>
        <x:v>4.7.</x:v>
      </x:c>
      <x:c r="G18" s="104" t="str">
        <x:f>IF(COLUMN()-2&lt;=DAY(EOMONTH(DATE($I$3,7,1),0)),RIGHT("0"&amp;COLUMN()-2,2)&amp;"."&amp;RIGHT("0"&amp;7,2)&amp;".","")</x:f>
        <x:v>5.7.</x:v>
      </x:c>
      <x:c r="H18" s="104" t="str">
        <x:f>IF(COLUMN()-2&lt;=DAY(EOMONTH(DATE($I$3,7,1),0)),RIGHT("0"&amp;COLUMN()-2,2)&amp;"."&amp;RIGHT("0"&amp;7,2)&amp;".","")</x:f>
        <x:v>6.7.</x:v>
      </x:c>
      <x:c r="I18" s="104" t="str">
        <x:f>IF(COLUMN()-2&lt;=DAY(EOMONTH(DATE($I$3,7,1),0)),RIGHT("0"&amp;COLUMN()-2,2)&amp;"."&amp;RIGHT("0"&amp;7,2)&amp;".","")</x:f>
        <x:v>7.7.</x:v>
      </x:c>
      <x:c r="J18" s="104" t="str">
        <x:f>IF(COLUMN()-2&lt;=DAY(EOMONTH(DATE($I$3,7,1),0)),RIGHT("0"&amp;COLUMN()-2,2)&amp;"."&amp;RIGHT("0"&amp;7,2)&amp;".","")</x:f>
        <x:v>8.7.</x:v>
      </x:c>
      <x:c r="K18" s="104" t="str">
        <x:f>IF(COLUMN()-2&lt;=DAY(EOMONTH(DATE($I$3,7,1),0)),RIGHT("0"&amp;COLUMN()-2,2)&amp;"."&amp;RIGHT("0"&amp;7,2)&amp;".","")</x:f>
        <x:v>9.7.</x:v>
      </x:c>
      <x:c r="L18" s="104" t="str">
        <x:f>IF(COLUMN()-2&lt;=DAY(EOMONTH(DATE($I$3,7,1),0)),RIGHT("0"&amp;COLUMN()-2,2)&amp;"."&amp;RIGHT("0"&amp;7,2)&amp;".","")</x:f>
        <x:v>10.7.</x:v>
      </x:c>
      <x:c r="M18" s="104" t="str">
        <x:f>IF(COLUMN()-2&lt;=DAY(EOMONTH(DATE($I$3,7,1),0)),RIGHT("0"&amp;COLUMN()-2,2)&amp;"."&amp;RIGHT("0"&amp;7,2)&amp;".","")</x:f>
        <x:v>11.7.</x:v>
      </x:c>
      <x:c r="N18" s="104" t="str">
        <x:f>IF(COLUMN()-2&lt;=DAY(EOMONTH(DATE($I$3,7,1),0)),RIGHT("0"&amp;COLUMN()-2,2)&amp;"."&amp;RIGHT("0"&amp;7,2)&amp;".","")</x:f>
        <x:v>12.7.</x:v>
      </x:c>
      <x:c r="O18" s="104" t="str">
        <x:f>IF(COLUMN()-2&lt;=DAY(EOMONTH(DATE($I$3,7,1),0)),RIGHT("0"&amp;COLUMN()-2,2)&amp;"."&amp;RIGHT("0"&amp;7,2)&amp;".","")</x:f>
        <x:v>13.7.</x:v>
      </x:c>
      <x:c r="P18" s="104" t="str">
        <x:f>IF(COLUMN()-2&lt;=DAY(EOMONTH(DATE($I$3,7,1),0)),RIGHT("0"&amp;COLUMN()-2,2)&amp;"."&amp;RIGHT("0"&amp;7,2)&amp;".","")</x:f>
        <x:v>14.7.</x:v>
      </x:c>
      <x:c r="Q18" s="104" t="str">
        <x:f>IF(COLUMN()-2&lt;=DAY(EOMONTH(DATE($I$3,7,1),0)),RIGHT("0"&amp;COLUMN()-2,2)&amp;"."&amp;RIGHT("0"&amp;7,2)&amp;".","")</x:f>
        <x:v>15.7.</x:v>
      </x:c>
      <x:c r="R18" s="104" t="str">
        <x:f>IF(COLUMN()-2&lt;=DAY(EOMONTH(DATE($I$3,7,1),0)),RIGHT("0"&amp;COLUMN()-2,2)&amp;"."&amp;RIGHT("0"&amp;7,2)&amp;".","")</x:f>
        <x:v>16.7.</x:v>
      </x:c>
      <x:c r="S18" s="104" t="str">
        <x:f>IF(COLUMN()-2&lt;=DAY(EOMONTH(DATE($I$3,7,1),0)),RIGHT("0"&amp;COLUMN()-2,2)&amp;"."&amp;RIGHT("0"&amp;7,2)&amp;".","")</x:f>
        <x:v>17.7.</x:v>
      </x:c>
      <x:c r="T18" s="104" t="str">
        <x:f>IF(COLUMN()-2&lt;=DAY(EOMONTH(DATE($I$3,7,1),0)),RIGHT("0"&amp;COLUMN()-2,2)&amp;"."&amp;RIGHT("0"&amp;7,2)&amp;".","")</x:f>
        <x:v>18.7.</x:v>
      </x:c>
      <x:c r="U18" s="104" t="str">
        <x:f>IF(COLUMN()-2&lt;=DAY(EOMONTH(DATE($I$3,7,1),0)),RIGHT("0"&amp;COLUMN()-2,2)&amp;"."&amp;RIGHT("0"&amp;7,2)&amp;".","")</x:f>
        <x:v>19.7.</x:v>
      </x:c>
      <x:c r="V18" s="104" t="str">
        <x:f>IF(COLUMN()-2&lt;=DAY(EOMONTH(DATE($I$3,7,1),0)),RIGHT("0"&amp;COLUMN()-2,2)&amp;"."&amp;RIGHT("0"&amp;7,2)&amp;".","")</x:f>
        <x:v>20.7.</x:v>
      </x:c>
      <x:c r="W18" s="104" t="str">
        <x:f>IF(COLUMN()-2&lt;=DAY(EOMONTH(DATE($I$3,7,1),0)),RIGHT("0"&amp;COLUMN()-2,2)&amp;"."&amp;RIGHT("0"&amp;7,2)&amp;".","")</x:f>
        <x:v>21.7.</x:v>
      </x:c>
      <x:c r="X18" s="104" t="str">
        <x:f>IF(COLUMN()-2&lt;=DAY(EOMONTH(DATE($I$3,7,1),0)),RIGHT("0"&amp;COLUMN()-2,2)&amp;"."&amp;RIGHT("0"&amp;7,2)&amp;".","")</x:f>
        <x:v>22.7.</x:v>
      </x:c>
      <x:c r="Y18" s="104" t="str">
        <x:f>IF(COLUMN()-2&lt;=DAY(EOMONTH(DATE($I$3,7,1),0)),RIGHT("0"&amp;COLUMN()-2,2)&amp;"."&amp;RIGHT("0"&amp;7,2)&amp;".","")</x:f>
        <x:v>23.7.</x:v>
      </x:c>
      <x:c r="Z18" s="104" t="str">
        <x:f>IF(COLUMN()-2&lt;=DAY(EOMONTH(DATE($I$3,7,1),0)),RIGHT("0"&amp;COLUMN()-2,2)&amp;"."&amp;RIGHT("0"&amp;7,2)&amp;".","")</x:f>
        <x:v>24.7.</x:v>
      </x:c>
      <x:c r="AA18" s="104" t="str">
        <x:f>IF(COLUMN()-2&lt;=DAY(EOMONTH(DATE($I$3,7,1),0)),RIGHT("0"&amp;COLUMN()-2,2)&amp;"."&amp;RIGHT("0"&amp;7,2)&amp;".","")</x:f>
        <x:v>25.7.</x:v>
      </x:c>
      <x:c r="AB18" s="104" t="str">
        <x:f>IF(COLUMN()-2&lt;=DAY(EOMONTH(DATE($I$3,7,1),0)),RIGHT("0"&amp;COLUMN()-2,2)&amp;"."&amp;RIGHT("0"&amp;7,2)&amp;".","")</x:f>
        <x:v>26.7.</x:v>
      </x:c>
      <x:c r="AC18" s="104" t="str">
        <x:f>IF(COLUMN()-2&lt;=DAY(EOMONTH(DATE($I$3,7,1),0)),RIGHT("0"&amp;COLUMN()-2,2)&amp;"."&amp;RIGHT("0"&amp;7,2)&amp;".","")</x:f>
        <x:v>27.7.</x:v>
      </x:c>
      <x:c r="AD18" s="104" t="str">
        <x:f>IF(COLUMN()-2&lt;=DAY(EOMONTH(DATE($I$3,7,1),0)),RIGHT("0"&amp;COLUMN()-2,2)&amp;"."&amp;RIGHT("0"&amp;7,2)&amp;".","")</x:f>
        <x:v>28.7.</x:v>
      </x:c>
      <x:c r="AE18" s="104" t="str">
        <x:f>IF(COLUMN()-2&lt;=DAY(EOMONTH(DATE($I$3,7,1),0)),RIGHT("0"&amp;COLUMN()-2,2)&amp;"."&amp;RIGHT("0"&amp;7,2)&amp;".","")</x:f>
        <x:v>29.7.</x:v>
      </x:c>
      <x:c r="AF18" s="104" t="str">
        <x:f>IF(COLUMN()-2&lt;=DAY(EOMONTH(DATE($I$3,7,1),0)),RIGHT("0"&amp;COLUMN()-2,2)&amp;"."&amp;RIGHT("0"&amp;7,2)&amp;".","")</x:f>
        <x:v>30.7.</x:v>
      </x:c>
      <x:c r="AG18" s="104" t="str">
        <x:f>IF(COLUMN()-2&lt;=DAY(EOMONTH(DATE($I$3,7,1),0)),RIGHT("0"&amp;COLUMN()-2,2)&amp;"."&amp;RIGHT("0"&amp;7,2)&amp;".","")</x:f>
        <x:v>31.7.</x:v>
      </x:c>
      <x:c r="AH18" s="94" t="str">
        <x:v>Dienste</x:v>
      </x:c>
      <x:c r="AI18" s="94" t="str">
        <x:v>Arbeitsstunden</x:v>
      </x:c>
      <x:c r="AJ18" s="94" t="str">
        <x:v>Frei</x:v>
      </x:c>
      <x:c r="AK18" s="94" t="str">
        <x:v>Ferien</x:v>
      </x:c>
      <x:c r="AL18" s="94" t="str">
        <x:v>Krank</x:v>
      </x:c>
      <x:c r="AM18" s="94" t="str">
        <x:v>Unfall</x:v>
      </x:c>
    </x:row>
    <x:row r="19" ht="24" customHeight="1">
      <x:c r="A19" s="94"/>
      <x:c r="B19" s="94"/>
      <x:c r="C19" s="94" t="str">
        <x:f>IF(COLUMN()-2&lt;=DAY(EOMONTH(DATE($I$3,7,1),0)),CHOOSE(WEEKDAY(DATE($I$3,7,COLUMN()-2),2),"Mo","Di","Mi","Do","Fr","Sa","So"),"")</x:f>
        <x:v>Mi</x:v>
      </x:c>
      <x:c r="D19" s="94" t="str">
        <x:f>IF(COLUMN()-2&lt;=DAY(EOMONTH(DATE($I$3,7,1),0)),CHOOSE(WEEKDAY(DATE($I$3,7,COLUMN()-2),2),"Mo","Di","Mi","Do","Fr","Sa","So"),"")</x:f>
        <x:v>Do</x:v>
      </x:c>
      <x:c r="E19" s="94" t="str">
        <x:f>IF(COLUMN()-2&lt;=DAY(EOMONTH(DATE($I$3,7,1),0)),CHOOSE(WEEKDAY(DATE($I$3,7,COLUMN()-2),2),"Mo","Di","Mi","Do","Fr","Sa","So"),"")</x:f>
        <x:v>Fr</x:v>
      </x:c>
      <x:c r="F19" s="94" t="str">
        <x:f>IF(COLUMN()-2&lt;=DAY(EOMONTH(DATE($I$3,7,1),0)),CHOOSE(WEEKDAY(DATE($I$3,7,COLUMN()-2),2),"Mo","Di","Mi","Do","Fr","Sa","So"),"")</x:f>
        <x:v>Sa</x:v>
      </x:c>
      <x:c r="G19" s="94" t="str">
        <x:f>IF(COLUMN()-2&lt;=DAY(EOMONTH(DATE($I$3,7,1),0)),CHOOSE(WEEKDAY(DATE($I$3,7,COLUMN()-2),2),"Mo","Di","Mi","Do","Fr","Sa","So"),"")</x:f>
        <x:v>So</x:v>
      </x:c>
      <x:c r="H19" s="94" t="str">
        <x:f>IF(COLUMN()-2&lt;=DAY(EOMONTH(DATE($I$3,7,1),0)),CHOOSE(WEEKDAY(DATE($I$3,7,COLUMN()-2),2),"Mo","Di","Mi","Do","Fr","Sa","So"),"")</x:f>
        <x:v>Mo</x:v>
      </x:c>
      <x:c r="I19" s="94" t="str">
        <x:f>IF(COLUMN()-2&lt;=DAY(EOMONTH(DATE($I$3,7,1),0)),CHOOSE(WEEKDAY(DATE($I$3,7,COLUMN()-2),2),"Mo","Di","Mi","Do","Fr","Sa","So"),"")</x:f>
        <x:v>Di</x:v>
      </x:c>
      <x:c r="J19" s="94" t="str">
        <x:f>IF(COLUMN()-2&lt;=DAY(EOMONTH(DATE($I$3,7,1),0)),CHOOSE(WEEKDAY(DATE($I$3,7,COLUMN()-2),2),"Mo","Di","Mi","Do","Fr","Sa","So"),"")</x:f>
        <x:v>Mi</x:v>
      </x:c>
      <x:c r="K19" s="94" t="str">
        <x:f>IF(COLUMN()-2&lt;=DAY(EOMONTH(DATE($I$3,7,1),0)),CHOOSE(WEEKDAY(DATE($I$3,7,COLUMN()-2),2),"Mo","Di","Mi","Do","Fr","Sa","So"),"")</x:f>
        <x:v>Do</x:v>
      </x:c>
      <x:c r="L19" s="94" t="str">
        <x:f>IF(COLUMN()-2&lt;=DAY(EOMONTH(DATE($I$3,7,1),0)),CHOOSE(WEEKDAY(DATE($I$3,7,COLUMN()-2),2),"Mo","Di","Mi","Do","Fr","Sa","So"),"")</x:f>
        <x:v>Fr</x:v>
      </x:c>
      <x:c r="M19" s="94" t="str">
        <x:f>IF(COLUMN()-2&lt;=DAY(EOMONTH(DATE($I$3,7,1),0)),CHOOSE(WEEKDAY(DATE($I$3,7,COLUMN()-2),2),"Mo","Di","Mi","Do","Fr","Sa","So"),"")</x:f>
        <x:v>Sa</x:v>
      </x:c>
      <x:c r="N19" s="94" t="str">
        <x:f>IF(COLUMN()-2&lt;=DAY(EOMONTH(DATE($I$3,7,1),0)),CHOOSE(WEEKDAY(DATE($I$3,7,COLUMN()-2),2),"Mo","Di","Mi","Do","Fr","Sa","So"),"")</x:f>
        <x:v>So</x:v>
      </x:c>
      <x:c r="O19" s="94" t="str">
        <x:f>IF(COLUMN()-2&lt;=DAY(EOMONTH(DATE($I$3,7,1),0)),CHOOSE(WEEKDAY(DATE($I$3,7,COLUMN()-2),2),"Mo","Di","Mi","Do","Fr","Sa","So"),"")</x:f>
        <x:v>Mo</x:v>
      </x:c>
      <x:c r="P19" s="94" t="str">
        <x:f>IF(COLUMN()-2&lt;=DAY(EOMONTH(DATE($I$3,7,1),0)),CHOOSE(WEEKDAY(DATE($I$3,7,COLUMN()-2),2),"Mo","Di","Mi","Do","Fr","Sa","So"),"")</x:f>
        <x:v>Di</x:v>
      </x:c>
      <x:c r="Q19" s="94" t="str">
        <x:f>IF(COLUMN()-2&lt;=DAY(EOMONTH(DATE($I$3,7,1),0)),CHOOSE(WEEKDAY(DATE($I$3,7,COLUMN()-2),2),"Mo","Di","Mi","Do","Fr","Sa","So"),"")</x:f>
        <x:v>Mi</x:v>
      </x:c>
      <x:c r="R19" s="94" t="str">
        <x:f>IF(COLUMN()-2&lt;=DAY(EOMONTH(DATE($I$3,7,1),0)),CHOOSE(WEEKDAY(DATE($I$3,7,COLUMN()-2),2),"Mo","Di","Mi","Do","Fr","Sa","So"),"")</x:f>
        <x:v>Do</x:v>
      </x:c>
      <x:c r="S19" s="94" t="str">
        <x:f>IF(COLUMN()-2&lt;=DAY(EOMONTH(DATE($I$3,7,1),0)),CHOOSE(WEEKDAY(DATE($I$3,7,COLUMN()-2),2),"Mo","Di","Mi","Do","Fr","Sa","So"),"")</x:f>
        <x:v>Fr</x:v>
      </x:c>
      <x:c r="T19" s="94" t="str">
        <x:f>IF(COLUMN()-2&lt;=DAY(EOMONTH(DATE($I$3,7,1),0)),CHOOSE(WEEKDAY(DATE($I$3,7,COLUMN()-2),2),"Mo","Di","Mi","Do","Fr","Sa","So"),"")</x:f>
        <x:v>Sa</x:v>
      </x:c>
      <x:c r="U19" s="94" t="str">
        <x:f>IF(COLUMN()-2&lt;=DAY(EOMONTH(DATE($I$3,7,1),0)),CHOOSE(WEEKDAY(DATE($I$3,7,COLUMN()-2),2),"Mo","Di","Mi","Do","Fr","Sa","So"),"")</x:f>
        <x:v>So</x:v>
      </x:c>
      <x:c r="V19" s="94" t="str">
        <x:f>IF(COLUMN()-2&lt;=DAY(EOMONTH(DATE($I$3,7,1),0)),CHOOSE(WEEKDAY(DATE($I$3,7,COLUMN()-2),2),"Mo","Di","Mi","Do","Fr","Sa","So"),"")</x:f>
        <x:v>Mo</x:v>
      </x:c>
      <x:c r="W19" s="94" t="str">
        <x:f>IF(COLUMN()-2&lt;=DAY(EOMONTH(DATE($I$3,7,1),0)),CHOOSE(WEEKDAY(DATE($I$3,7,COLUMN()-2),2),"Mo","Di","Mi","Do","Fr","Sa","So"),"")</x:f>
        <x:v>Di</x:v>
      </x:c>
      <x:c r="X19" s="94" t="str">
        <x:f>IF(COLUMN()-2&lt;=DAY(EOMONTH(DATE($I$3,7,1),0)),CHOOSE(WEEKDAY(DATE($I$3,7,COLUMN()-2),2),"Mo","Di","Mi","Do","Fr","Sa","So"),"")</x:f>
        <x:v>Mi</x:v>
      </x:c>
      <x:c r="Y19" s="94" t="str">
        <x:f>IF(COLUMN()-2&lt;=DAY(EOMONTH(DATE($I$3,7,1),0)),CHOOSE(WEEKDAY(DATE($I$3,7,COLUMN()-2),2),"Mo","Di","Mi","Do","Fr","Sa","So"),"")</x:f>
        <x:v>Do</x:v>
      </x:c>
      <x:c r="Z19" s="94" t="str">
        <x:f>IF(COLUMN()-2&lt;=DAY(EOMONTH(DATE($I$3,7,1),0)),CHOOSE(WEEKDAY(DATE($I$3,7,COLUMN()-2),2),"Mo","Di","Mi","Do","Fr","Sa","So"),"")</x:f>
        <x:v>Fr</x:v>
      </x:c>
      <x:c r="AA19" s="94" t="str">
        <x:f>IF(COLUMN()-2&lt;=DAY(EOMONTH(DATE($I$3,7,1),0)),CHOOSE(WEEKDAY(DATE($I$3,7,COLUMN()-2),2),"Mo","Di","Mi","Do","Fr","Sa","So"),"")</x:f>
        <x:v>Sa</x:v>
      </x:c>
      <x:c r="AB19" s="94" t="str">
        <x:f>IF(COLUMN()-2&lt;=DAY(EOMONTH(DATE($I$3,7,1),0)),CHOOSE(WEEKDAY(DATE($I$3,7,COLUMN()-2),2),"Mo","Di","Mi","Do","Fr","Sa","So"),"")</x:f>
        <x:v>So</x:v>
      </x:c>
      <x:c r="AC19" s="94" t="str">
        <x:f>IF(COLUMN()-2&lt;=DAY(EOMONTH(DATE($I$3,7,1),0)),CHOOSE(WEEKDAY(DATE($I$3,7,COLUMN()-2),2),"Mo","Di","Mi","Do","Fr","Sa","So"),"")</x:f>
        <x:v>Mo</x:v>
      </x:c>
      <x:c r="AD19" s="94" t="str">
        <x:f>IF(COLUMN()-2&lt;=DAY(EOMONTH(DATE($I$3,7,1),0)),CHOOSE(WEEKDAY(DATE($I$3,7,COLUMN()-2),2),"Mo","Di","Mi","Do","Fr","Sa","So"),"")</x:f>
        <x:v>Di</x:v>
      </x:c>
      <x:c r="AE19" s="94" t="str">
        <x:f>IF(COLUMN()-2&lt;=DAY(EOMONTH(DATE($I$3,7,1),0)),CHOOSE(WEEKDAY(DATE($I$3,7,COLUMN()-2),2),"Mo","Di","Mi","Do","Fr","Sa","So"),"")</x:f>
        <x:v>Mi</x:v>
      </x:c>
      <x:c r="AF19" s="94" t="str">
        <x:f>IF(COLUMN()-2&lt;=DAY(EOMONTH(DATE($I$3,7,1),0)),CHOOSE(WEEKDAY(DATE($I$3,7,COLUMN()-2),2),"Mo","Di","Mi","Do","Fr","Sa","So"),"")</x:f>
        <x:v>Do</x:v>
      </x:c>
      <x:c r="AG19" s="94" t="str">
        <x:f>IF(COLUMN()-2&lt;=DAY(EOMONTH(DATE($I$3,7,1),0)),CHOOSE(WEEKDAY(DATE($I$3,7,COLUMN()-2),2),"Mo","Di","Mi","Do","Fr","Sa","So"),"")</x:f>
        <x:v>Fr</x:v>
      </x:c>
      <x:c r="AH19" s="94" t="str"/>
      <x:c r="AI19" s="94" t="str"/>
      <x:c r="AJ19" s="94" t="str"/>
      <x:c r="AK19" s="94" t="str"/>
      <x:c r="AL19" s="94" t="str"/>
      <x:c r="AM19" s="94" t="str"/>
    </x:row>
    <x:row r="20" ht="20" customHeight="1">
      <x:c r="A20" s="91" t="str">
        <x:v>Anna Keller</x:v>
      </x:c>
      <x:c r="B20" s="91" t="str">
        <x:v>Vollzeit</x:v>
      </x:c>
      <x:c r="C20" s="105" t="str">
        <x:v>1B</x:v>
      </x:c>
      <x:c r="D20" s="105" t="str">
        <x:v>2A</x:v>
      </x:c>
      <x:c r="E20" s="105" t="str">
        <x:v>2B</x:v>
      </x:c>
      <x:c r="F20" s="105" t="str">
        <x:v>FR</x:v>
      </x:c>
      <x:c r="G20" s="105" t="str">
        <x:v>FR</x:v>
      </x:c>
      <x:c r="H20" s="105" t="str">
        <x:v>2A</x:v>
      </x:c>
      <x:c r="I20" s="105" t="str">
        <x:v>2B</x:v>
      </x:c>
      <x:c r="J20" s="105" t="str">
        <x:v>1A</x:v>
      </x:c>
      <x:c r="K20" s="105" t="str">
        <x:v>1B</x:v>
      </x:c>
      <x:c r="L20" s="105" t="str">
        <x:v>2A</x:v>
      </x:c>
      <x:c r="M20" s="105" t="str">
        <x:v>FR</x:v>
      </x:c>
      <x:c r="N20" s="105" t="str">
        <x:v>1B</x:v>
      </x:c>
      <x:c r="O20" s="105" t="str">
        <x:v>1B</x:v>
      </x:c>
      <x:c r="P20" s="105" t="str">
        <x:v>2A</x:v>
      </x:c>
      <x:c r="Q20" s="105" t="str">
        <x:v>2B</x:v>
      </x:c>
      <x:c r="R20" s="105" t="str">
        <x:v>1A</x:v>
      </x:c>
      <x:c r="S20" s="105" t="str">
        <x:v>1B</x:v>
      </x:c>
      <x:c r="T20" s="105" t="str">
        <x:v>FR</x:v>
      </x:c>
      <x:c r="U20" s="105" t="str">
        <x:v>FR</x:v>
      </x:c>
      <x:c r="V20" s="105" t="str">
        <x:v>1A</x:v>
      </x:c>
      <x:c r="W20" s="105" t="str">
        <x:v>1B</x:v>
      </x:c>
      <x:c r="X20" s="105" t="str">
        <x:v>2A</x:v>
      </x:c>
      <x:c r="Y20" s="105" t="str">
        <x:v>2B</x:v>
      </x:c>
      <x:c r="Z20" s="105" t="str">
        <x:v>1A</x:v>
      </x:c>
      <x:c r="AA20" s="105" t="str">
        <x:v>FR</x:v>
      </x:c>
      <x:c r="AB20" s="105" t="str">
        <x:v>FR</x:v>
      </x:c>
      <x:c r="AC20" s="105" t="str">
        <x:v>2B</x:v>
      </x:c>
      <x:c r="AD20" s="105" t="str">
        <x:v>1A</x:v>
      </x:c>
      <x:c r="AE20" s="105" t="str">
        <x:v>F</x:v>
      </x:c>
      <x:c r="AF20" s="105" t="str">
        <x:v>2A</x:v>
      </x:c>
      <x:c r="AG20" s="105" t="str">
        <x:v>2B</x:v>
      </x:c>
      <x:c r="AH20" s="106" t="n">
        <x:f>COUNTIF(C20:AG20,$A$8)+COUNTIF(C20:AG20,$A$9)+COUNTIF(C20:AG20,$A$10)+COUNTIF(C20:AG20,$A$11)</x:f>
        <x:v>23</x:v>
      </x:c>
      <x:c r="AI20" s="107" t="n">
        <x:f>COUNTIF(C20:AG20,$A$8)*$G$8+COUNTIF(C20:AG20,$A$9)*$G$9+COUNTIF(C20:AG20,$A$10)*$G$10+COUNTIF(C20:AG20,$A$11)*$G$11+COUNTIF(C20:AG20,$A$12)*$G$12+COUNTIF(C20:AG20,$A$13)*$G$13+COUNTIF(C20:AG20,$A$14)*$G$14+COUNTIF(C20:AG20,$A$15)*$G$15</x:f>
        <x:v>197</x:v>
      </x:c>
      <x:c r="AJ20" s="106" t="n">
        <x:f>COUNTIF(C20:AG20,$A$12)</x:f>
        <x:v>7</x:v>
      </x:c>
      <x:c r="AK20" s="106" t="n">
        <x:f>COUNTIF(C20:AG20,$A$13)</x:f>
        <x:v>1</x:v>
      </x:c>
      <x:c r="AL20" s="106" t="n">
        <x:f>COUNTIF(C20:AG20,$A$14)</x:f>
        <x:v>0</x:v>
      </x:c>
      <x:c r="AM20" s="106" t="n">
        <x:f>COUNTIF(C20:AG20,$A$15)</x:f>
        <x:v>0</x:v>
      </x:c>
    </x:row>
    <x:row r="21" ht="20" customHeight="1">
      <x:c r="A21" s="91" t="str">
        <x:v>Ben Schneider</x:v>
      </x:c>
      <x:c r="B21" s="91" t="str">
        <x:v>Vollzeit</x:v>
      </x:c>
      <x:c r="C21" s="105" t="str">
        <x:v>2A</x:v>
      </x:c>
      <x:c r="D21" s="105" t="str">
        <x:v>2B</x:v>
      </x:c>
      <x:c r="E21" s="105" t="str">
        <x:v>1A</x:v>
      </x:c>
      <x:c r="F21" s="105" t="str">
        <x:v>FR</x:v>
      </x:c>
      <x:c r="G21" s="105" t="str">
        <x:v>FR</x:v>
      </x:c>
      <x:c r="H21" s="105" t="str">
        <x:v>2B</x:v>
      </x:c>
      <x:c r="I21" s="105" t="str">
        <x:v>1A</x:v>
      </x:c>
      <x:c r="J21" s="105" t="str">
        <x:v>1B</x:v>
      </x:c>
      <x:c r="K21" s="105" t="str">
        <x:v>2A</x:v>
      </x:c>
      <x:c r="L21" s="105" t="str">
        <x:v>2B</x:v>
      </x:c>
      <x:c r="M21" s="105" t="str">
        <x:v>1A</x:v>
      </x:c>
      <x:c r="N21" s="105" t="str">
        <x:v>FR</x:v>
      </x:c>
      <x:c r="O21" s="105" t="str">
        <x:v>2A</x:v>
      </x:c>
      <x:c r="P21" s="105" t="str">
        <x:v>2B</x:v>
      </x:c>
      <x:c r="Q21" s="105" t="str">
        <x:v>1A</x:v>
      </x:c>
      <x:c r="R21" s="105" t="str">
        <x:v>1B</x:v>
      </x:c>
      <x:c r="S21" s="105" t="str">
        <x:v>2A</x:v>
      </x:c>
      <x:c r="T21" s="105" t="str">
        <x:v>FR</x:v>
      </x:c>
      <x:c r="U21" s="105" t="str">
        <x:v>FR</x:v>
      </x:c>
      <x:c r="V21" s="105" t="str">
        <x:v>1B</x:v>
      </x:c>
      <x:c r="W21" s="105" t="str">
        <x:v>2A</x:v>
      </x:c>
      <x:c r="X21" s="105" t="str">
        <x:v>F</x:v>
      </x:c>
      <x:c r="Y21" s="105" t="str">
        <x:v>1A</x:v>
      </x:c>
      <x:c r="Z21" s="105" t="str">
        <x:v>1B</x:v>
      </x:c>
      <x:c r="AA21" s="105" t="str">
        <x:v>FR</x:v>
      </x:c>
      <x:c r="AB21" s="105" t="str">
        <x:v>1B</x:v>
      </x:c>
      <x:c r="AC21" s="105" t="str">
        <x:v>1A</x:v>
      </x:c>
      <x:c r="AD21" s="105" t="str">
        <x:v>1B</x:v>
      </x:c>
      <x:c r="AE21" s="105" t="str">
        <x:v>2A</x:v>
      </x:c>
      <x:c r="AF21" s="105" t="str">
        <x:v>2B</x:v>
      </x:c>
      <x:c r="AG21" s="105" t="str">
        <x:v>1A</x:v>
      </x:c>
      <x:c r="AH21" s="106" t="n">
        <x:f>COUNTIF(C21:AG21,$A$8)+COUNTIF(C21:AG21,$A$9)+COUNTIF(C21:AG21,$A$10)+COUNTIF(C21:AG21,$A$11)</x:f>
        <x:v>24</x:v>
      </x:c>
      <x:c r="AI21" s="107" t="n">
        <x:f>COUNTIF(C21:AG21,$A$8)*$G$8+COUNTIF(C21:AG21,$A$9)*$G$9+COUNTIF(C21:AG21,$A$10)*$G$10+COUNTIF(C21:AG21,$A$11)*$G$11+COUNTIF(C21:AG21,$A$12)*$G$12+COUNTIF(C21:AG21,$A$13)*$G$13+COUNTIF(C21:AG21,$A$14)*$G$14+COUNTIF(C21:AG21,$A$15)*$G$15</x:f>
        <x:v>205.5</x:v>
      </x:c>
      <x:c r="AJ21" s="106" t="n">
        <x:f>COUNTIF(C21:AG21,$A$12)</x:f>
        <x:v>6</x:v>
      </x:c>
      <x:c r="AK21" s="106" t="n">
        <x:f>COUNTIF(C21:AG21,$A$13)</x:f>
        <x:v>1</x:v>
      </x:c>
      <x:c r="AL21" s="106" t="n">
        <x:f>COUNTIF(C21:AG21,$A$14)</x:f>
        <x:v>0</x:v>
      </x:c>
      <x:c r="AM21" s="106" t="n">
        <x:f>COUNTIF(C21:AG21,$A$15)</x:f>
        <x:v>0</x:v>
      </x:c>
    </x:row>
    <x:row r="22" ht="20" customHeight="1">
      <x:c r="A22" s="91" t="str">
        <x:v>Clara Hoffmann</x:v>
      </x:c>
      <x:c r="B22" s="91" t="str">
        <x:v>Teilzeit</x:v>
      </x:c>
      <x:c r="C22" s="105" t="str">
        <x:v>2B</x:v>
      </x:c>
      <x:c r="D22" s="105" t="str">
        <x:v>1A</x:v>
      </x:c>
      <x:c r="E22" s="105" t="str">
        <x:v>1B</x:v>
      </x:c>
      <x:c r="F22" s="105" t="str">
        <x:v>FR</x:v>
      </x:c>
      <x:c r="G22" s="105" t="str">
        <x:v>1B</x:v>
      </x:c>
      <x:c r="H22" s="105" t="str">
        <x:v>1A</x:v>
      </x:c>
      <x:c r="I22" s="105" t="str">
        <x:v>1B</x:v>
      </x:c>
      <x:c r="J22" s="105" t="str">
        <x:v>2A</x:v>
      </x:c>
      <x:c r="K22" s="105" t="str">
        <x:v>2B</x:v>
      </x:c>
      <x:c r="L22" s="105" t="str">
        <x:v>1A</x:v>
      </x:c>
      <x:c r="M22" s="105" t="str">
        <x:v>FR</x:v>
      </x:c>
      <x:c r="N22" s="105" t="str">
        <x:v>FR</x:v>
      </x:c>
      <x:c r="O22" s="105" t="str">
        <x:v>2B</x:v>
      </x:c>
      <x:c r="P22" s="105" t="str">
        <x:v>1A</x:v>
      </x:c>
      <x:c r="Q22" s="105" t="str">
        <x:v>F</x:v>
      </x:c>
      <x:c r="R22" s="105" t="str">
        <x:v>2A</x:v>
      </x:c>
      <x:c r="S22" s="105" t="str">
        <x:v>2B</x:v>
      </x:c>
      <x:c r="T22" s="105" t="str">
        <x:v>FR</x:v>
      </x:c>
      <x:c r="U22" s="105" t="str">
        <x:v>FR</x:v>
      </x:c>
      <x:c r="V22" s="105" t="str">
        <x:v>2A</x:v>
      </x:c>
      <x:c r="W22" s="105" t="str">
        <x:v>2B</x:v>
      </x:c>
      <x:c r="X22" s="105" t="str">
        <x:v>1A</x:v>
      </x:c>
      <x:c r="Y22" s="105" t="str">
        <x:v>1B</x:v>
      </x:c>
      <x:c r="Z22" s="105" t="str">
        <x:v>2A</x:v>
      </x:c>
      <x:c r="AA22" s="105" t="str">
        <x:v>1A</x:v>
      </x:c>
      <x:c r="AB22" s="105" t="str">
        <x:v>FR</x:v>
      </x:c>
      <x:c r="AC22" s="105" t="str">
        <x:v>1B</x:v>
      </x:c>
      <x:c r="AD22" s="105" t="str">
        <x:v>2A</x:v>
      </x:c>
      <x:c r="AE22" s="105" t="str">
        <x:v>U</x:v>
      </x:c>
      <x:c r="AF22" s="105" t="str">
        <x:v>K</x:v>
      </x:c>
      <x:c r="AG22" s="105" t="str">
        <x:v>1B</x:v>
      </x:c>
      <x:c r="AH22" s="106" t="n">
        <x:f>COUNTIF(C22:AG22,$A$8)+COUNTIF(C22:AG22,$A$9)+COUNTIF(C22:AG22,$A$10)+COUNTIF(C22:AG22,$A$11)</x:f>
        <x:v>22</x:v>
      </x:c>
      <x:c r="AI22" s="107" t="n">
        <x:f>COUNTIF(C22:AG22,$A$8)*$G$8+COUNTIF(C22:AG22,$A$9)*$G$9+COUNTIF(C22:AG22,$A$10)*$G$10+COUNTIF(C22:AG22,$A$11)*$G$11+COUNTIF(C22:AG22,$A$12)*$G$12+COUNTIF(C22:AG22,$A$13)*$G$13+COUNTIF(C22:AG22,$A$14)*$G$14+COUNTIF(C22:AG22,$A$15)*$G$15</x:f>
        <x:v>188.25</x:v>
      </x:c>
      <x:c r="AJ22" s="106" t="n">
        <x:f>COUNTIF(C22:AG22,$A$12)</x:f>
        <x:v>6</x:v>
      </x:c>
      <x:c r="AK22" s="106" t="n">
        <x:f>COUNTIF(C22:AG22,$A$13)</x:f>
        <x:v>1</x:v>
      </x:c>
      <x:c r="AL22" s="106" t="n">
        <x:f>COUNTIF(C22:AG22,$A$14)</x:f>
        <x:v>1</x:v>
      </x:c>
      <x:c r="AM22" s="106" t="n">
        <x:f>COUNTIF(C22:AG22,$A$15)</x:f>
        <x:v>1</x:v>
      </x:c>
    </x:row>
    <x:row r="23" ht="20" customHeight="1">
      <x:c r="A23" s="91" t="str">
        <x:v>David Weber</x:v>
      </x:c>
      <x:c r="B23" s="91" t="str">
        <x:v>Vollzeit</x:v>
      </x:c>
      <x:c r="C23" s="105" t="str">
        <x:v>1A</x:v>
      </x:c>
      <x:c r="D23" s="105" t="str">
        <x:v>1B</x:v>
      </x:c>
      <x:c r="E23" s="105" t="str">
        <x:v>2A</x:v>
      </x:c>
      <x:c r="F23" s="105" t="str">
        <x:v>1A</x:v>
      </x:c>
      <x:c r="G23" s="105" t="str">
        <x:v>FR</x:v>
      </x:c>
      <x:c r="H23" s="105" t="str">
        <x:v>1B</x:v>
      </x:c>
      <x:c r="I23" s="105" t="str">
        <x:v>2A</x:v>
      </x:c>
      <x:c r="J23" s="105" t="str">
        <x:v>F</x:v>
      </x:c>
      <x:c r="K23" s="105" t="str">
        <x:v>1A</x:v>
      </x:c>
      <x:c r="L23" s="105" t="str">
        <x:v>1B</x:v>
      </x:c>
      <x:c r="M23" s="105" t="str">
        <x:v>FR</x:v>
      </x:c>
      <x:c r="N23" s="105" t="str">
        <x:v>FR</x:v>
      </x:c>
      <x:c r="O23" s="105" t="str">
        <x:v>1A</x:v>
      </x:c>
      <x:c r="P23" s="105" t="str">
        <x:v>1B</x:v>
      </x:c>
      <x:c r="Q23" s="105" t="str">
        <x:v>2A</x:v>
      </x:c>
      <x:c r="R23" s="105" t="str">
        <x:v>2B</x:v>
      </x:c>
      <x:c r="S23" s="105" t="str">
        <x:v>1A</x:v>
      </x:c>
      <x:c r="T23" s="105" t="str">
        <x:v>FR</x:v>
      </x:c>
      <x:c r="U23" s="105" t="str">
        <x:v>1B</x:v>
      </x:c>
      <x:c r="V23" s="105" t="str">
        <x:v>2B</x:v>
      </x:c>
      <x:c r="W23" s="105" t="str">
        <x:v>1A</x:v>
      </x:c>
      <x:c r="X23" s="105" t="str">
        <x:v>1B</x:v>
      </x:c>
      <x:c r="Y23" s="105" t="str">
        <x:v>2A</x:v>
      </x:c>
      <x:c r="Z23" s="105" t="str">
        <x:v>2B</x:v>
      </x:c>
      <x:c r="AA23" s="105" t="str">
        <x:v>FR</x:v>
      </x:c>
      <x:c r="AB23" s="105" t="str">
        <x:v>FR</x:v>
      </x:c>
      <x:c r="AC23" s="105" t="str">
        <x:v>2A</x:v>
      </x:c>
      <x:c r="AD23" s="105" t="str">
        <x:v>2B</x:v>
      </x:c>
      <x:c r="AE23" s="105" t="str">
        <x:v>1A</x:v>
      </x:c>
      <x:c r="AF23" s="105" t="str">
        <x:v>1B</x:v>
      </x:c>
      <x:c r="AG23" s="105" t="str">
        <x:v>2A</x:v>
      </x:c>
      <x:c r="AH23" s="106" t="n">
        <x:f>COUNTIF(C23:AG23,$A$8)+COUNTIF(C23:AG23,$A$9)+COUNTIF(C23:AG23,$A$10)+COUNTIF(C23:AG23,$A$11)</x:f>
        <x:v>24</x:v>
      </x:c>
      <x:c r="AI23" s="107" t="n">
        <x:f>COUNTIF(C23:AG23,$A$8)*$G$8+COUNTIF(C23:AG23,$A$9)*$G$9+COUNTIF(C23:AG23,$A$10)*$G$10+COUNTIF(C23:AG23,$A$11)*$G$11+COUNTIF(C23:AG23,$A$12)*$G$12+COUNTIF(C23:AG23,$A$13)*$G$13+COUNTIF(C23:AG23,$A$14)*$G$14+COUNTIF(C23:AG23,$A$15)*$G$15</x:f>
        <x:v>205.5</x:v>
      </x:c>
      <x:c r="AJ23" s="106" t="n">
        <x:f>COUNTIF(C23:AG23,$A$12)</x:f>
        <x:v>6</x:v>
      </x:c>
      <x:c r="AK23" s="106" t="n">
        <x:f>COUNTIF(C23:AG23,$A$13)</x:f>
        <x:v>1</x:v>
      </x:c>
      <x:c r="AL23" s="106" t="n">
        <x:f>COUNTIF(C23:AG23,$A$14)</x:f>
        <x:v>0</x:v>
      </x:c>
      <x:c r="AM23" s="106" t="n">
        <x:f>COUNTIF(C23:AG23,$A$15)</x:f>
        <x:v>0</x:v>
      </x:c>
    </x:row>
    <x:row r="24" ht="20" customHeight="1">
      <x:c r="A24" s="91" t="str">
        <x:v>Emma Fischer</x:v>
      </x:c>
      <x:c r="B24" s="91" t="str">
        <x:v>Teilzeit</x:v>
      </x:c>
      <x:c r="C24" s="105" t="str">
        <x:v>F</x:v>
      </x:c>
      <x:c r="D24" s="105" t="str">
        <x:v>2A</x:v>
      </x:c>
      <x:c r="E24" s="105" t="str">
        <x:v>2B</x:v>
      </x:c>
      <x:c r="F24" s="105" t="str">
        <x:v>FR</x:v>
      </x:c>
      <x:c r="G24" s="105" t="str">
        <x:v>FR</x:v>
      </x:c>
      <x:c r="H24" s="105" t="str">
        <x:v>2A</x:v>
      </x:c>
      <x:c r="I24" s="105" t="str">
        <x:v>2B</x:v>
      </x:c>
      <x:c r="J24" s="105" t="str">
        <x:v>1A</x:v>
      </x:c>
      <x:c r="K24" s="105" t="str">
        <x:v>1B</x:v>
      </x:c>
      <x:c r="L24" s="105" t="str">
        <x:v>2A</x:v>
      </x:c>
      <x:c r="M24" s="105" t="str">
        <x:v>FR</x:v>
      </x:c>
      <x:c r="N24" s="105" t="str">
        <x:v>FR</x:v>
      </x:c>
      <x:c r="O24" s="105" t="str">
        <x:v>1B</x:v>
      </x:c>
      <x:c r="P24" s="105" t="str">
        <x:v>2A</x:v>
      </x:c>
      <x:c r="Q24" s="105" t="str">
        <x:v>2B</x:v>
      </x:c>
      <x:c r="R24" s="105" t="str">
        <x:v>1A</x:v>
      </x:c>
      <x:c r="S24" s="105" t="str">
        <x:v>1B</x:v>
      </x:c>
      <x:c r="T24" s="105" t="str">
        <x:v>1A</x:v>
      </x:c>
      <x:c r="U24" s="105" t="str">
        <x:v>FR</x:v>
      </x:c>
      <x:c r="V24" s="105" t="str">
        <x:v>K</x:v>
      </x:c>
      <x:c r="W24" s="105" t="str">
        <x:v>1B</x:v>
      </x:c>
      <x:c r="X24" s="105" t="str">
        <x:v>2A</x:v>
      </x:c>
      <x:c r="Y24" s="105" t="str">
        <x:v>2B</x:v>
      </x:c>
      <x:c r="Z24" s="105" t="str">
        <x:v>1A</x:v>
      </x:c>
      <x:c r="AA24" s="105" t="str">
        <x:v>FR</x:v>
      </x:c>
      <x:c r="AB24" s="105" t="str">
        <x:v>FR</x:v>
      </x:c>
      <x:c r="AC24" s="105" t="str">
        <x:v>2B</x:v>
      </x:c>
      <x:c r="AD24" s="105" t="str">
        <x:v>1A</x:v>
      </x:c>
      <x:c r="AE24" s="105" t="str">
        <x:v>1B</x:v>
      </x:c>
      <x:c r="AF24" s="105" t="str">
        <x:v>2A</x:v>
      </x:c>
      <x:c r="AG24" s="105" t="str">
        <x:v>2B</x:v>
      </x:c>
      <x:c r="AH24" s="106" t="n">
        <x:f>COUNTIF(C24:AG24,$A$8)+COUNTIF(C24:AG24,$A$9)+COUNTIF(C24:AG24,$A$10)+COUNTIF(C24:AG24,$A$11)</x:f>
        <x:v>22</x:v>
      </x:c>
      <x:c r="AI24" s="107" t="n">
        <x:f>COUNTIF(C24:AG24,$A$8)*$G$8+COUNTIF(C24:AG24,$A$9)*$G$9+COUNTIF(C24:AG24,$A$10)*$G$10+COUNTIF(C24:AG24,$A$11)*$G$11+COUNTIF(C24:AG24,$A$12)*$G$12+COUNTIF(C24:AG24,$A$13)*$G$13+COUNTIF(C24:AG24,$A$14)*$G$14+COUNTIF(C24:AG24,$A$15)*$G$15</x:f>
        <x:v>188.5</x:v>
      </x:c>
      <x:c r="AJ24" s="106" t="n">
        <x:f>COUNTIF(C24:AG24,$A$12)</x:f>
        <x:v>7</x:v>
      </x:c>
      <x:c r="AK24" s="106" t="n">
        <x:f>COUNTIF(C24:AG24,$A$13)</x:f>
        <x:v>1</x:v>
      </x:c>
      <x:c r="AL24" s="106" t="n">
        <x:f>COUNTIF(C24:AG24,$A$14)</x:f>
        <x:v>1</x:v>
      </x:c>
      <x:c r="AM24" s="106" t="n">
        <x:f>COUNTIF(C24:AG24,$A$15)</x:f>
        <x:v>0</x:v>
      </x:c>
    </x:row>
    <x:row r="25" ht="20" customHeight="1">
      <x:c r="A25" s="91" t="str">
        <x:v>Felix Wagner</x:v>
      </x:c>
      <x:c r="B25" s="91" t="str">
        <x:v>Vollzeit</x:v>
      </x:c>
      <x:c r="C25" s="105" t="str">
        <x:v>2A</x:v>
      </x:c>
      <x:c r="D25" s="105" t="str">
        <x:v>2B</x:v>
      </x:c>
      <x:c r="E25" s="105" t="str">
        <x:v>1A</x:v>
      </x:c>
      <x:c r="F25" s="105" t="str">
        <x:v>FR</x:v>
      </x:c>
      <x:c r="G25" s="105" t="str">
        <x:v>FR</x:v>
      </x:c>
      <x:c r="H25" s="105" t="str">
        <x:v>2B</x:v>
      </x:c>
      <x:c r="I25" s="105" t="str">
        <x:v>1A</x:v>
      </x:c>
      <x:c r="J25" s="105" t="str">
        <x:v>1B</x:v>
      </x:c>
      <x:c r="K25" s="105" t="str">
        <x:v>2A</x:v>
      </x:c>
      <x:c r="L25" s="105" t="str">
        <x:v>2B</x:v>
      </x:c>
      <x:c r="M25" s="105" t="str">
        <x:v>FR</x:v>
      </x:c>
      <x:c r="N25" s="105" t="str">
        <x:v>1B</x:v>
      </x:c>
      <x:c r="O25" s="105" t="str">
        <x:v>2A</x:v>
      </x:c>
      <x:c r="P25" s="105" t="str">
        <x:v>2B</x:v>
      </x:c>
      <x:c r="Q25" s="105" t="str">
        <x:v>K</x:v>
      </x:c>
      <x:c r="R25" s="105" t="str">
        <x:v>1B</x:v>
      </x:c>
      <x:c r="S25" s="105" t="str">
        <x:v>2A</x:v>
      </x:c>
      <x:c r="T25" s="105" t="str">
        <x:v>FR</x:v>
      </x:c>
      <x:c r="U25" s="105" t="str">
        <x:v>FR</x:v>
      </x:c>
      <x:c r="V25" s="105" t="str">
        <x:v>1B</x:v>
      </x:c>
      <x:c r="W25" s="105" t="str">
        <x:v>2A</x:v>
      </x:c>
      <x:c r="X25" s="105" t="str">
        <x:v>2B</x:v>
      </x:c>
      <x:c r="Y25" s="105" t="str">
        <x:v>1A</x:v>
      </x:c>
      <x:c r="Z25" s="105" t="str">
        <x:v>1B</x:v>
      </x:c>
      <x:c r="AA25" s="105" t="str">
        <x:v>FR</x:v>
      </x:c>
      <x:c r="AB25" s="105" t="str">
        <x:v>FR</x:v>
      </x:c>
      <x:c r="AC25" s="105" t="str">
        <x:v>1A</x:v>
      </x:c>
      <x:c r="AD25" s="105" t="str">
        <x:v>U</x:v>
      </x:c>
      <x:c r="AE25" s="105" t="str">
        <x:v>2A</x:v>
      </x:c>
      <x:c r="AF25" s="105" t="str">
        <x:v>2B</x:v>
      </x:c>
      <x:c r="AG25" s="105" t="str">
        <x:v>1A</x:v>
      </x:c>
      <x:c r="AH25" s="106" t="n">
        <x:f>COUNTIF(C25:AG25,$A$8)+COUNTIF(C25:AG25,$A$9)+COUNTIF(C25:AG25,$A$10)+COUNTIF(C25:AG25,$A$11)</x:f>
        <x:v>22</x:v>
      </x:c>
      <x:c r="AI25" s="107" t="n">
        <x:f>COUNTIF(C25:AG25,$A$8)*$G$8+COUNTIF(C25:AG25,$A$9)*$G$9+COUNTIF(C25:AG25,$A$10)*$G$10+COUNTIF(C25:AG25,$A$11)*$G$11+COUNTIF(C25:AG25,$A$12)*$G$12+COUNTIF(C25:AG25,$A$13)*$G$13+COUNTIF(C25:AG25,$A$14)*$G$14+COUNTIF(C25:AG25,$A$15)*$G$15</x:f>
        <x:v>188.5</x:v>
      </x:c>
      <x:c r="AJ25" s="106" t="n">
        <x:f>COUNTIF(C25:AG25,$A$12)</x:f>
        <x:v>7</x:v>
      </x:c>
      <x:c r="AK25" s="106" t="n">
        <x:f>COUNTIF(C25:AG25,$A$13)</x:f>
        <x:v>0</x:v>
      </x:c>
      <x:c r="AL25" s="106" t="n">
        <x:f>COUNTIF(C25:AG25,$A$14)</x:f>
        <x:v>1</x:v>
      </x:c>
      <x:c r="AM25" s="106" t="n">
        <x:f>COUNTIF(C25:AG25,$A$15)</x:f>
        <x:v>1</x:v>
      </x:c>
    </x:row>
    <x:row r="26" ht="20" customHeight="1">
      <x:c r="A26" s="91" t="str">
        <x:v>Greta Braun</x:v>
      </x:c>
      <x:c r="B26" s="91" t="str">
        <x:v>Vollzeit</x:v>
      </x:c>
      <x:c r="C26" s="105" t="str">
        <x:v>2B</x:v>
      </x:c>
      <x:c r="D26" s="105" t="str">
        <x:v>1A</x:v>
      </x:c>
      <x:c r="E26" s="105" t="str">
        <x:v>1B</x:v>
      </x:c>
      <x:c r="F26" s="105" t="str">
        <x:v>FR</x:v>
      </x:c>
      <x:c r="G26" s="105" t="str">
        <x:v>FR</x:v>
      </x:c>
      <x:c r="H26" s="105" t="str">
        <x:v>1A</x:v>
      </x:c>
      <x:c r="I26" s="105" t="str">
        <x:v>1B</x:v>
      </x:c>
      <x:c r="J26" s="105" t="str">
        <x:v>2A</x:v>
      </x:c>
      <x:c r="K26" s="105" t="str">
        <x:v>2B</x:v>
      </x:c>
      <x:c r="L26" s="105" t="str">
        <x:v>K</x:v>
      </x:c>
      <x:c r="M26" s="105" t="str">
        <x:v>1A</x:v>
      </x:c>
      <x:c r="N26" s="105" t="str">
        <x:v>FR</x:v>
      </x:c>
      <x:c r="O26" s="105" t="str">
        <x:v>2B</x:v>
      </x:c>
      <x:c r="P26" s="105" t="str">
        <x:v>1A</x:v>
      </x:c>
      <x:c r="Q26" s="105" t="str">
        <x:v>1B</x:v>
      </x:c>
      <x:c r="R26" s="105" t="str">
        <x:v>2A</x:v>
      </x:c>
      <x:c r="S26" s="105" t="str">
        <x:v>2B</x:v>
      </x:c>
      <x:c r="T26" s="105" t="str">
        <x:v>FR</x:v>
      </x:c>
      <x:c r="U26" s="105" t="str">
        <x:v>FR</x:v>
      </x:c>
      <x:c r="V26" s="105" t="str">
        <x:v>2A</x:v>
      </x:c>
      <x:c r="W26" s="105" t="str">
        <x:v>2B</x:v>
      </x:c>
      <x:c r="X26" s="105" t="str">
        <x:v>1A</x:v>
      </x:c>
      <x:c r="Y26" s="105" t="str">
        <x:v>1B</x:v>
      </x:c>
      <x:c r="Z26" s="105" t="str">
        <x:v>2A</x:v>
      </x:c>
      <x:c r="AA26" s="105" t="str">
        <x:v>FR</x:v>
      </x:c>
      <x:c r="AB26" s="105" t="str">
        <x:v>1B</x:v>
      </x:c>
      <x:c r="AC26" s="105" t="str">
        <x:v>1B</x:v>
      </x:c>
      <x:c r="AD26" s="105" t="str">
        <x:v>2A</x:v>
      </x:c>
      <x:c r="AE26" s="105" t="str">
        <x:v>2B</x:v>
      </x:c>
      <x:c r="AF26" s="105" t="str">
        <x:v>F</x:v>
      </x:c>
      <x:c r="AG26" s="105" t="str">
        <x:v>1B</x:v>
      </x:c>
      <x:c r="AH26" s="106" t="n">
        <x:f>COUNTIF(C26:AG26,$A$8)+COUNTIF(C26:AG26,$A$9)+COUNTIF(C26:AG26,$A$10)+COUNTIF(C26:AG26,$A$11)</x:f>
        <x:v>23</x:v>
      </x:c>
      <x:c r="AI26" s="107" t="n">
        <x:f>COUNTIF(C26:AG26,$A$8)*$G$8+COUNTIF(C26:AG26,$A$9)*$G$9+COUNTIF(C26:AG26,$A$10)*$G$10+COUNTIF(C26:AG26,$A$11)*$G$11+COUNTIF(C26:AG26,$A$12)*$G$12+COUNTIF(C26:AG26,$A$13)*$G$13+COUNTIF(C26:AG26,$A$14)*$G$14+COUNTIF(C26:AG26,$A$15)*$G$15</x:f>
        <x:v>196.75</x:v>
      </x:c>
      <x:c r="AJ26" s="106" t="n">
        <x:f>COUNTIF(C26:AG26,$A$12)</x:f>
        <x:v>6</x:v>
      </x:c>
      <x:c r="AK26" s="106" t="n">
        <x:f>COUNTIF(C26:AG26,$A$13)</x:f>
        <x:v>1</x:v>
      </x:c>
      <x:c r="AL26" s="106" t="n">
        <x:f>COUNTIF(C26:AG26,$A$14)</x:f>
        <x:v>1</x:v>
      </x:c>
      <x:c r="AM26" s="106" t="n">
        <x:f>COUNTIF(C26:AG26,$A$15)</x:f>
        <x:v>0</x:v>
      </x:c>
    </x:row>
    <x:row r="27" ht="20" customHeight="1">
      <x:c r="A27" s="91" t="str">
        <x:v>Hannes Richter</x:v>
      </x:c>
      <x:c r="B27" s="91" t="str">
        <x:v>Ausbildung</x:v>
      </x:c>
      <x:c r="C27" s="105" t="str">
        <x:v>1A</x:v>
      </x:c>
      <x:c r="D27" s="105" t="str">
        <x:v>1B</x:v>
      </x:c>
      <x:c r="E27" s="105" t="str">
        <x:v>2A</x:v>
      </x:c>
      <x:c r="F27" s="105" t="str">
        <x:v>FR</x:v>
      </x:c>
      <x:c r="G27" s="105" t="str">
        <x:v>1B</x:v>
      </x:c>
      <x:c r="H27" s="105" t="str">
        <x:v>1B</x:v>
      </x:c>
      <x:c r="I27" s="105" t="str">
        <x:v>2A</x:v>
      </x:c>
      <x:c r="J27" s="105" t="str">
        <x:v>2B</x:v>
      </x:c>
      <x:c r="K27" s="105" t="str">
        <x:v>1A</x:v>
      </x:c>
      <x:c r="L27" s="105" t="str">
        <x:v>1B</x:v>
      </x:c>
      <x:c r="M27" s="105" t="str">
        <x:v>FR</x:v>
      </x:c>
      <x:c r="N27" s="105" t="str">
        <x:v>FR</x:v>
      </x:c>
      <x:c r="O27" s="105" t="str">
        <x:v>1A</x:v>
      </x:c>
      <x:c r="P27" s="105" t="str">
        <x:v>1B</x:v>
      </x:c>
      <x:c r="Q27" s="105" t="str">
        <x:v>2A</x:v>
      </x:c>
      <x:c r="R27" s="105" t="str">
        <x:v>2B</x:v>
      </x:c>
      <x:c r="S27" s="105" t="str">
        <x:v>1A</x:v>
      </x:c>
      <x:c r="T27" s="105" t="str">
        <x:v>FR</x:v>
      </x:c>
      <x:c r="U27" s="105" t="str">
        <x:v>FR</x:v>
      </x:c>
      <x:c r="V27" s="105" t="str">
        <x:v>2B</x:v>
      </x:c>
      <x:c r="W27" s="105" t="str">
        <x:v>1A</x:v>
      </x:c>
      <x:c r="X27" s="105" t="str">
        <x:v>1B</x:v>
      </x:c>
      <x:c r="Y27" s="105" t="str">
        <x:v>F</x:v>
      </x:c>
      <x:c r="Z27" s="105" t="str">
        <x:v>2B</x:v>
      </x:c>
      <x:c r="AA27" s="105" t="str">
        <x:v>1A</x:v>
      </x:c>
      <x:c r="AB27" s="105" t="str">
        <x:v>FR</x:v>
      </x:c>
      <x:c r="AC27" s="105" t="str">
        <x:v>2A</x:v>
      </x:c>
      <x:c r="AD27" s="105" t="str">
        <x:v>2B</x:v>
      </x:c>
      <x:c r="AE27" s="105" t="str">
        <x:v>1A</x:v>
      </x:c>
      <x:c r="AF27" s="105" t="str">
        <x:v>1B</x:v>
      </x:c>
      <x:c r="AG27" s="105" t="str">
        <x:v>2A</x:v>
      </x:c>
      <x:c r="AH27" s="106" t="n">
        <x:f>COUNTIF(C27:AG27,$A$8)+COUNTIF(C27:AG27,$A$9)+COUNTIF(C27:AG27,$A$10)+COUNTIF(C27:AG27,$A$11)</x:f>
        <x:v>24</x:v>
      </x:c>
      <x:c r="AI27" s="107" t="n">
        <x:f>COUNTIF(C27:AG27,$A$8)*$G$8+COUNTIF(C27:AG27,$A$9)*$G$9+COUNTIF(C27:AG27,$A$10)*$G$10+COUNTIF(C27:AG27,$A$11)*$G$11+COUNTIF(C27:AG27,$A$12)*$G$12+COUNTIF(C27:AG27,$A$13)*$G$13+COUNTIF(C27:AG27,$A$14)*$G$14+COUNTIF(C27:AG27,$A$15)*$G$15</x:f>
        <x:v>205.25</x:v>
      </x:c>
      <x:c r="AJ27" s="106" t="n">
        <x:f>COUNTIF(C27:AG27,$A$12)</x:f>
        <x:v>6</x:v>
      </x:c>
      <x:c r="AK27" s="106" t="n">
        <x:f>COUNTIF(C27:AG27,$A$13)</x:f>
        <x:v>1</x:v>
      </x:c>
      <x:c r="AL27" s="106" t="n">
        <x:f>COUNTIF(C27:AG27,$A$14)</x:f>
        <x:v>0</x:v>
      </x:c>
      <x:c r="AM27" s="106" t="n">
        <x:f>COUNTIF(C27:AG27,$A$15)</x:f>
        <x:v>0</x:v>
      </x:c>
    </x:row>
    <x:row r="28" ht="20" customHeight="1">
      <x:c r="A28" s="91" t="str">
        <x:v>Isabel Neumann</x:v>
      </x:c>
      <x:c r="B28" s="91" t="str">
        <x:v>Teilzeit</x:v>
      </x:c>
      <x:c r="C28" s="105" t="str">
        <x:v>1B</x:v>
      </x:c>
      <x:c r="D28" s="105" t="str">
        <x:v>2A</x:v>
      </x:c>
      <x:c r="E28" s="105" t="str">
        <x:v>2B</x:v>
      </x:c>
      <x:c r="F28" s="105" t="str">
        <x:v>1A</x:v>
      </x:c>
      <x:c r="G28" s="105" t="str">
        <x:v>FR</x:v>
      </x:c>
      <x:c r="H28" s="105" t="str">
        <x:v>2A</x:v>
      </x:c>
      <x:c r="I28" s="105" t="str">
        <x:v>2B</x:v>
      </x:c>
      <x:c r="J28" s="105" t="str">
        <x:v>1A</x:v>
      </x:c>
      <x:c r="K28" s="105" t="str">
        <x:v>1B</x:v>
      </x:c>
      <x:c r="L28" s="105" t="str">
        <x:v>2A</x:v>
      </x:c>
      <x:c r="M28" s="105" t="str">
        <x:v>FR</x:v>
      </x:c>
      <x:c r="N28" s="105" t="str">
        <x:v>FR</x:v>
      </x:c>
      <x:c r="O28" s="105" t="str">
        <x:v>1B</x:v>
      </x:c>
      <x:c r="P28" s="105" t="str">
        <x:v>2A</x:v>
      </x:c>
      <x:c r="Q28" s="105" t="str">
        <x:v>2B</x:v>
      </x:c>
      <x:c r="R28" s="105" t="str">
        <x:v>F</x:v>
      </x:c>
      <x:c r="S28" s="105" t="str">
        <x:v>1B</x:v>
      </x:c>
      <x:c r="T28" s="105" t="str">
        <x:v>FR</x:v>
      </x:c>
      <x:c r="U28" s="105" t="str">
        <x:v>1B</x:v>
      </x:c>
      <x:c r="V28" s="105" t="str">
        <x:v>1A</x:v>
      </x:c>
      <x:c r="W28" s="105" t="str">
        <x:v>1B</x:v>
      </x:c>
      <x:c r="X28" s="105" t="str">
        <x:v>2A</x:v>
      </x:c>
      <x:c r="Y28" s="105" t="str">
        <x:v>2B</x:v>
      </x:c>
      <x:c r="Z28" s="105" t="str">
        <x:v>1A</x:v>
      </x:c>
      <x:c r="AA28" s="105" t="str">
        <x:v>FR</x:v>
      </x:c>
      <x:c r="AB28" s="105" t="str">
        <x:v>FR</x:v>
      </x:c>
      <x:c r="AC28" s="105" t="str">
        <x:v>U</x:v>
      </x:c>
      <x:c r="AD28" s="105" t="str">
        <x:v>1A</x:v>
      </x:c>
      <x:c r="AE28" s="105" t="str">
        <x:v>1B</x:v>
      </x:c>
      <x:c r="AF28" s="105" t="str">
        <x:v>2A</x:v>
      </x:c>
      <x:c r="AG28" s="105" t="str">
        <x:v>2B</x:v>
      </x:c>
      <x:c r="AH28" s="106" t="n">
        <x:f>COUNTIF(C28:AG28,$A$8)+COUNTIF(C28:AG28,$A$9)+COUNTIF(C28:AG28,$A$10)+COUNTIF(C28:AG28,$A$11)</x:f>
        <x:v>23</x:v>
      </x:c>
      <x:c r="AI28" s="107" t="n">
        <x:f>COUNTIF(C28:AG28,$A$8)*$G$8+COUNTIF(C28:AG28,$A$9)*$G$9+COUNTIF(C28:AG28,$A$10)*$G$10+COUNTIF(C28:AG28,$A$11)*$G$11+COUNTIF(C28:AG28,$A$12)*$G$12+COUNTIF(C28:AG28,$A$13)*$G$13+COUNTIF(C28:AG28,$A$14)*$G$14+COUNTIF(C28:AG28,$A$15)*$G$15</x:f>
        <x:v>197</x:v>
      </x:c>
      <x:c r="AJ28" s="106" t="n">
        <x:f>COUNTIF(C28:AG28,$A$12)</x:f>
        <x:v>6</x:v>
      </x:c>
      <x:c r="AK28" s="106" t="n">
        <x:f>COUNTIF(C28:AG28,$A$13)</x:f>
        <x:v>1</x:v>
      </x:c>
      <x:c r="AL28" s="106" t="n">
        <x:f>COUNTIF(C28:AG28,$A$14)</x:f>
        <x:v>0</x:v>
      </x:c>
      <x:c r="AM28" s="106" t="n">
        <x:f>COUNTIF(C28:AG28,$A$15)</x:f>
        <x:v>1</x:v>
      </x:c>
    </x:row>
    <x:row r="29" ht="20" customHeight="1">
      <x:c r="A29" s="91" t="str">
        <x:v>Jonas Klein</x:v>
      </x:c>
      <x:c r="B29" s="91" t="str">
        <x:v>Vollzeit</x:v>
      </x:c>
      <x:c r="C29" s="105" t="str">
        <x:v>2A</x:v>
      </x:c>
      <x:c r="D29" s="105" t="str">
        <x:v>2B</x:v>
      </x:c>
      <x:c r="E29" s="105" t="str">
        <x:v>1A</x:v>
      </x:c>
      <x:c r="F29" s="105" t="str">
        <x:v>FR</x:v>
      </x:c>
      <x:c r="G29" s="105" t="str">
        <x:v>FR</x:v>
      </x:c>
      <x:c r="H29" s="105" t="str">
        <x:v>2B</x:v>
      </x:c>
      <x:c r="I29" s="105" t="str">
        <x:v>1A</x:v>
      </x:c>
      <x:c r="J29" s="105" t="str">
        <x:v>1B</x:v>
      </x:c>
      <x:c r="K29" s="105" t="str">
        <x:v>F</x:v>
      </x:c>
      <x:c r="L29" s="105" t="str">
        <x:v>2B</x:v>
      </x:c>
      <x:c r="M29" s="105" t="str">
        <x:v>FR</x:v>
      </x:c>
      <x:c r="N29" s="105" t="str">
        <x:v>FR</x:v>
      </x:c>
      <x:c r="O29" s="105" t="str">
        <x:v>2A</x:v>
      </x:c>
      <x:c r="P29" s="105" t="str">
        <x:v>2B</x:v>
      </x:c>
      <x:c r="Q29" s="105" t="str">
        <x:v>1A</x:v>
      </x:c>
      <x:c r="R29" s="105" t="str">
        <x:v>1B</x:v>
      </x:c>
      <x:c r="S29" s="105" t="str">
        <x:v>2A</x:v>
      </x:c>
      <x:c r="T29" s="105" t="str">
        <x:v>1A</x:v>
      </x:c>
      <x:c r="U29" s="105" t="str">
        <x:v>FR</x:v>
      </x:c>
      <x:c r="V29" s="105" t="str">
        <x:v>1B</x:v>
      </x:c>
      <x:c r="W29" s="105" t="str">
        <x:v>2A</x:v>
      </x:c>
      <x:c r="X29" s="105" t="str">
        <x:v>2B</x:v>
      </x:c>
      <x:c r="Y29" s="105" t="str">
        <x:v>1A</x:v>
      </x:c>
      <x:c r="Z29" s="105" t="str">
        <x:v>1B</x:v>
      </x:c>
      <x:c r="AA29" s="105" t="str">
        <x:v>FR</x:v>
      </x:c>
      <x:c r="AB29" s="105" t="str">
        <x:v>FR</x:v>
      </x:c>
      <x:c r="AC29" s="105" t="str">
        <x:v>1A</x:v>
      </x:c>
      <x:c r="AD29" s="105" t="str">
        <x:v>1B</x:v>
      </x:c>
      <x:c r="AE29" s="105" t="str">
        <x:v>2A</x:v>
      </x:c>
      <x:c r="AF29" s="105" t="str">
        <x:v>2B</x:v>
      </x:c>
      <x:c r="AG29" s="105" t="str">
        <x:v>1A</x:v>
      </x:c>
      <x:c r="AH29" s="106" t="n">
        <x:f>COUNTIF(C29:AG29,$A$8)+COUNTIF(C29:AG29,$A$9)+COUNTIF(C29:AG29,$A$10)+COUNTIF(C29:AG29,$A$11)</x:f>
        <x:v>23</x:v>
      </x:c>
      <x:c r="AI29" s="107" t="n">
        <x:f>COUNTIF(C29:AG29,$A$8)*$G$8+COUNTIF(C29:AG29,$A$9)*$G$9+COUNTIF(C29:AG29,$A$10)*$G$10+COUNTIF(C29:AG29,$A$11)*$G$11+COUNTIF(C29:AG29,$A$12)*$G$12+COUNTIF(C29:AG29,$A$13)*$G$13+COUNTIF(C29:AG29,$A$14)*$G$14+COUNTIF(C29:AG29,$A$15)*$G$15</x:f>
        <x:v>196.75</x:v>
      </x:c>
      <x:c r="AJ29" s="106" t="n">
        <x:f>COUNTIF(C29:AG29,$A$12)</x:f>
        <x:v>7</x:v>
      </x:c>
      <x:c r="AK29" s="106" t="n">
        <x:f>COUNTIF(C29:AG29,$A$13)</x:f>
        <x:v>1</x:v>
      </x:c>
      <x:c r="AL29" s="106" t="n">
        <x:f>COUNTIF(C29:AG29,$A$14)</x:f>
        <x:v>0</x:v>
      </x:c>
      <x:c r="AM29" s="106" t="n">
        <x:f>COUNTIF(C29:AG29,$A$15)</x:f>
        <x:v>0</x:v>
      </x:c>
    </x:row>
    <x:row r="30" ht="20" customHeight="1">
      <x:c r="A30" s="91" t="str">
        <x:v>Lara Zimmermann</x:v>
      </x:c>
      <x:c r="B30" s="91" t="str">
        <x:v>Vollzeit</x:v>
      </x:c>
      <x:c r="C30" s="105" t="str">
        <x:v>2B</x:v>
      </x:c>
      <x:c r="D30" s="105" t="str">
        <x:v>F</x:v>
      </x:c>
      <x:c r="E30" s="105" t="str">
        <x:v>1B</x:v>
      </x:c>
      <x:c r="F30" s="105" t="str">
        <x:v>FR</x:v>
      </x:c>
      <x:c r="G30" s="105" t="str">
        <x:v>FR</x:v>
      </x:c>
      <x:c r="H30" s="105" t="str">
        <x:v>1A</x:v>
      </x:c>
      <x:c r="I30" s="105" t="str">
        <x:v>1B</x:v>
      </x:c>
      <x:c r="J30" s="105" t="str">
        <x:v>2A</x:v>
      </x:c>
      <x:c r="K30" s="105" t="str">
        <x:v>2B</x:v>
      </x:c>
      <x:c r="L30" s="105" t="str">
        <x:v>1A</x:v>
      </x:c>
      <x:c r="M30" s="105" t="str">
        <x:v>FR</x:v>
      </x:c>
      <x:c r="N30" s="105" t="str">
        <x:v>1B</x:v>
      </x:c>
      <x:c r="O30" s="105" t="str">
        <x:v>2B</x:v>
      </x:c>
      <x:c r="P30" s="105" t="str">
        <x:v>1A</x:v>
      </x:c>
      <x:c r="Q30" s="105" t="str">
        <x:v>1B</x:v>
      </x:c>
      <x:c r="R30" s="105" t="str">
        <x:v>2A</x:v>
      </x:c>
      <x:c r="S30" s="105" t="str">
        <x:v>2B</x:v>
      </x:c>
      <x:c r="T30" s="105" t="str">
        <x:v>FR</x:v>
      </x:c>
      <x:c r="U30" s="105" t="str">
        <x:v>FR</x:v>
      </x:c>
      <x:c r="V30" s="105" t="str">
        <x:v>2A</x:v>
      </x:c>
      <x:c r="W30" s="105" t="str">
        <x:v>2B</x:v>
      </x:c>
      <x:c r="X30" s="105" t="str">
        <x:v>1A</x:v>
      </x:c>
      <x:c r="Y30" s="105" t="str">
        <x:v>1B</x:v>
      </x:c>
      <x:c r="Z30" s="105" t="str">
        <x:v>2A</x:v>
      </x:c>
      <x:c r="AA30" s="105" t="str">
        <x:v>FR</x:v>
      </x:c>
      <x:c r="AB30" s="105" t="str">
        <x:v>FR</x:v>
      </x:c>
      <x:c r="AC30" s="105" t="str">
        <x:v>1B</x:v>
      </x:c>
      <x:c r="AD30" s="105" t="str">
        <x:v>2A</x:v>
      </x:c>
      <x:c r="AE30" s="105" t="str">
        <x:v>2B</x:v>
      </x:c>
      <x:c r="AF30" s="105" t="str">
        <x:v>1A</x:v>
      </x:c>
      <x:c r="AG30" s="105" t="str">
        <x:v>1B</x:v>
      </x:c>
      <x:c r="AH30" s="106" t="n">
        <x:f>COUNTIF(C30:AG30,$A$8)+COUNTIF(C30:AG30,$A$9)+COUNTIF(C30:AG30,$A$10)+COUNTIF(C30:AG30,$A$11)</x:f>
        <x:v>23</x:v>
      </x:c>
      <x:c r="AI30" s="107" t="n">
        <x:f>COUNTIF(C30:AG30,$A$8)*$G$8+COUNTIF(C30:AG30,$A$9)*$G$9+COUNTIF(C30:AG30,$A$10)*$G$10+COUNTIF(C30:AG30,$A$11)*$G$11+COUNTIF(C30:AG30,$A$12)*$G$12+COUNTIF(C30:AG30,$A$13)*$G$13+COUNTIF(C30:AG30,$A$14)*$G$14+COUNTIF(C30:AG30,$A$15)*$G$15</x:f>
        <x:v>196.75</x:v>
      </x:c>
      <x:c r="AJ30" s="106" t="n">
        <x:f>COUNTIF(C30:AG30,$A$12)</x:f>
        <x:v>7</x:v>
      </x:c>
      <x:c r="AK30" s="106" t="n">
        <x:f>COUNTIF(C30:AG30,$A$13)</x:f>
        <x:v>1</x:v>
      </x:c>
      <x:c r="AL30" s="106" t="n">
        <x:f>COUNTIF(C30:AG30,$A$14)</x:f>
        <x:v>0</x:v>
      </x:c>
      <x:c r="AM30" s="106" t="n">
        <x:f>COUNTIF(C30:AG30,$A$15)</x:f>
        <x:v>0</x:v>
      </x:c>
    </x:row>
    <x:row r="31" ht="20" customHeight="1">
      <x:c r="A31" s="91" t="str">
        <x:v>Max Berger</x:v>
      </x:c>
      <x:c r="B31" s="91" t="str">
        <x:v>Aushilfe</x:v>
      </x:c>
      <x:c r="C31" s="105" t="str">
        <x:v>1A</x:v>
      </x:c>
      <x:c r="D31" s="105" t="str">
        <x:v>1B</x:v>
      </x:c>
      <x:c r="E31" s="105" t="str">
        <x:v>2A</x:v>
      </x:c>
      <x:c r="F31" s="105" t="str">
        <x:v>FR</x:v>
      </x:c>
      <x:c r="G31" s="105" t="str">
        <x:v>FR</x:v>
      </x:c>
      <x:c r="H31" s="105" t="str">
        <x:v>1B</x:v>
      </x:c>
      <x:c r="I31" s="105" t="str">
        <x:v>2A</x:v>
      </x:c>
      <x:c r="J31" s="105" t="str">
        <x:v>2B</x:v>
      </x:c>
      <x:c r="K31" s="105" t="str">
        <x:v>1A</x:v>
      </x:c>
      <x:c r="L31" s="105" t="str">
        <x:v>1B</x:v>
      </x:c>
      <x:c r="M31" s="105" t="str">
        <x:v>1A</x:v>
      </x:c>
      <x:c r="N31" s="105" t="str">
        <x:v>FR</x:v>
      </x:c>
      <x:c r="O31" s="105" t="str">
        <x:v>1A</x:v>
      </x:c>
      <x:c r="P31" s="105" t="str">
        <x:v>1B</x:v>
      </x:c>
      <x:c r="Q31" s="105" t="str">
        <x:v>2A</x:v>
      </x:c>
      <x:c r="R31" s="105" t="str">
        <x:v>2B</x:v>
      </x:c>
      <x:c r="S31" s="105" t="str">
        <x:v>1A</x:v>
      </x:c>
      <x:c r="T31" s="105" t="str">
        <x:v>FR</x:v>
      </x:c>
      <x:c r="U31" s="105" t="str">
        <x:v>FR</x:v>
      </x:c>
      <x:c r="V31" s="105" t="str">
        <x:v>2B</x:v>
      </x:c>
      <x:c r="W31" s="105" t="str">
        <x:v>1A</x:v>
      </x:c>
      <x:c r="X31" s="105" t="str">
        <x:v>1B</x:v>
      </x:c>
      <x:c r="Y31" s="105" t="str">
        <x:v>2A</x:v>
      </x:c>
      <x:c r="Z31" s="105" t="str">
        <x:v>2B</x:v>
      </x:c>
      <x:c r="AA31" s="105" t="str">
        <x:v>FR</x:v>
      </x:c>
      <x:c r="AB31" s="105" t="str">
        <x:v>1B</x:v>
      </x:c>
      <x:c r="AC31" s="105" t="str">
        <x:v>2A</x:v>
      </x:c>
      <x:c r="AD31" s="105" t="str">
        <x:v>2B</x:v>
      </x:c>
      <x:c r="AE31" s="105" t="str">
        <x:v>1A</x:v>
      </x:c>
      <x:c r="AF31" s="105" t="str">
        <x:v>1B</x:v>
      </x:c>
      <x:c r="AG31" s="105" t="str">
        <x:v>2A</x:v>
      </x:c>
      <x:c r="AH31" s="106" t="n">
        <x:f>COUNTIF(C31:AG31,$A$8)+COUNTIF(C31:AG31,$A$9)+COUNTIF(C31:AG31,$A$10)+COUNTIF(C31:AG31,$A$11)</x:f>
        <x:v>25</x:v>
      </x:c>
      <x:c r="AI31" s="107" t="n">
        <x:f>COUNTIF(C31:AG31,$A$8)*$G$8+COUNTIF(C31:AG31,$A$9)*$G$9+COUNTIF(C31:AG31,$A$10)*$G$10+COUNTIF(C31:AG31,$A$11)*$G$11+COUNTIF(C31:AG31,$A$12)*$G$12+COUNTIF(C31:AG31,$A$13)*$G$13+COUNTIF(C31:AG31,$A$14)*$G$14+COUNTIF(C31:AG31,$A$15)*$G$15</x:f>
        <x:v>214</x:v>
      </x:c>
      <x:c r="AJ31" s="106" t="n">
        <x:f>COUNTIF(C31:AG31,$A$12)</x:f>
        <x:v>6</x:v>
      </x:c>
      <x:c r="AK31" s="106" t="n">
        <x:f>COUNTIF(C31:AG31,$A$13)</x:f>
        <x:v>0</x:v>
      </x:c>
      <x:c r="AL31" s="106" t="n">
        <x:f>COUNTIF(C31:AG31,$A$14)</x:f>
        <x:v>0</x:v>
      </x:c>
      <x:c r="AM31" s="106" t="n">
        <x:f>COUNTIF(C31:AG31,$A$15)</x:f>
        <x:v>0</x:v>
      </x:c>
    </x:row>
    <x:row r="32" ht="20" customHeight="1">
      <x:c r="A32" s="91" t="str">
        <x:v>Nina Schwarz</x:v>
      </x:c>
      <x:c r="B32" s="91" t="str">
        <x:v>Teilzeit</x:v>
      </x:c>
      <x:c r="C32" s="105" t="str">
        <x:v>1B</x:v>
      </x:c>
      <x:c r="D32" s="105" t="str">
        <x:v>2A</x:v>
      </x:c>
      <x:c r="E32" s="105" t="str">
        <x:v>2B</x:v>
      </x:c>
      <x:c r="F32" s="105" t="str">
        <x:v>FR</x:v>
      </x:c>
      <x:c r="G32" s="105" t="str">
        <x:v>1B</x:v>
      </x:c>
      <x:c r="H32" s="105" t="str">
        <x:v>2A</x:v>
      </x:c>
      <x:c r="I32" s="105" t="str">
        <x:v>2B</x:v>
      </x:c>
      <x:c r="J32" s="105" t="str">
        <x:v>1A</x:v>
      </x:c>
      <x:c r="K32" s="105" t="str">
        <x:v>1B</x:v>
      </x:c>
      <x:c r="L32" s="105" t="str">
        <x:v>2A</x:v>
      </x:c>
      <x:c r="M32" s="105" t="str">
        <x:v>FR</x:v>
      </x:c>
      <x:c r="N32" s="105" t="str">
        <x:v>FR</x:v>
      </x:c>
      <x:c r="O32" s="105" t="str">
        <x:v>1B</x:v>
      </x:c>
      <x:c r="P32" s="105" t="str">
        <x:v>2A</x:v>
      </x:c>
      <x:c r="Q32" s="105" t="str">
        <x:v>2B</x:v>
      </x:c>
      <x:c r="R32" s="105" t="str">
        <x:v>1A</x:v>
      </x:c>
      <x:c r="S32" s="105" t="str">
        <x:v>1B</x:v>
      </x:c>
      <x:c r="T32" s="105" t="str">
        <x:v>FR</x:v>
      </x:c>
      <x:c r="U32" s="105" t="str">
        <x:v>FR</x:v>
      </x:c>
      <x:c r="V32" s="105" t="str">
        <x:v>1A</x:v>
      </x:c>
      <x:c r="W32" s="105" t="str">
        <x:v>1B</x:v>
      </x:c>
      <x:c r="X32" s="105" t="str">
        <x:v>2A</x:v>
      </x:c>
      <x:c r="Y32" s="105" t="str">
        <x:v>2B</x:v>
      </x:c>
      <x:c r="Z32" s="105" t="str">
        <x:v>1A</x:v>
      </x:c>
      <x:c r="AA32" s="105" t="str">
        <x:v>1A</x:v>
      </x:c>
      <x:c r="AB32" s="105" t="str">
        <x:v>FR</x:v>
      </x:c>
      <x:c r="AC32" s="105" t="str">
        <x:v>2B</x:v>
      </x:c>
      <x:c r="AD32" s="105" t="str">
        <x:v>1A</x:v>
      </x:c>
      <x:c r="AE32" s="105" t="str">
        <x:v>1B</x:v>
      </x:c>
      <x:c r="AF32" s="105" t="str">
        <x:v>2A</x:v>
      </x:c>
      <x:c r="AG32" s="105" t="str">
        <x:v>F</x:v>
      </x:c>
      <x:c r="AH32" s="106" t="n">
        <x:f>COUNTIF(C32:AG32,$A$8)+COUNTIF(C32:AG32,$A$9)+COUNTIF(C32:AG32,$A$10)+COUNTIF(C32:AG32,$A$11)</x:f>
        <x:v>24</x:v>
      </x:c>
      <x:c r="AI32" s="107" t="n">
        <x:f>COUNTIF(C32:AG32,$A$8)*$G$8+COUNTIF(C32:AG32,$A$9)*$G$9+COUNTIF(C32:AG32,$A$10)*$G$10+COUNTIF(C32:AG32,$A$11)*$G$11+COUNTIF(C32:AG32,$A$12)*$G$12+COUNTIF(C32:AG32,$A$13)*$G$13+COUNTIF(C32:AG32,$A$14)*$G$14+COUNTIF(C32:AG32,$A$15)*$G$15</x:f>
        <x:v>205.5</x:v>
      </x:c>
      <x:c r="AJ32" s="106" t="n">
        <x:f>COUNTIF(C32:AG32,$A$12)</x:f>
        <x:v>6</x:v>
      </x:c>
      <x:c r="AK32" s="106" t="n">
        <x:f>COUNTIF(C32:AG32,$A$13)</x:f>
        <x:v>1</x:v>
      </x:c>
      <x:c r="AL32" s="106" t="n">
        <x:f>COUNTIF(C32:AG32,$A$14)</x:f>
        <x:v>0</x:v>
      </x:c>
      <x:c r="AM32" s="106" t="n">
        <x:f>COUNTIF(C32:AG32,$A$15)</x:f>
        <x:v>0</x:v>
      </x:c>
    </x:row>
    <x:row r="33" ht="20" customHeight="1">
      <x:c r="A33" s="91" t="str">
        <x:v>Oskar Lang</x:v>
      </x:c>
      <x:c r="B33" s="91" t="str">
        <x:v>Vollzeit</x:v>
      </x:c>
      <x:c r="C33" s="105" t="str">
        <x:v>2A</x:v>
      </x:c>
      <x:c r="D33" s="105" t="str">
        <x:v>2B</x:v>
      </x:c>
      <x:c r="E33" s="105" t="str">
        <x:v>1A</x:v>
      </x:c>
      <x:c r="F33" s="105" t="str">
        <x:v>1A</x:v>
      </x:c>
      <x:c r="G33" s="105" t="str">
        <x:v>FR</x:v>
      </x:c>
      <x:c r="H33" s="105" t="str">
        <x:v>2B</x:v>
      </x:c>
      <x:c r="I33" s="105" t="str">
        <x:v>1A</x:v>
      </x:c>
      <x:c r="J33" s="105" t="str">
        <x:v>1B</x:v>
      </x:c>
      <x:c r="K33" s="105" t="str">
        <x:v>2A</x:v>
      </x:c>
      <x:c r="L33" s="105" t="str">
        <x:v>2B</x:v>
      </x:c>
      <x:c r="M33" s="105" t="str">
        <x:v>FR</x:v>
      </x:c>
      <x:c r="N33" s="105" t="str">
        <x:v>FR</x:v>
      </x:c>
      <x:c r="O33" s="105" t="str">
        <x:v>2A</x:v>
      </x:c>
      <x:c r="P33" s="105" t="str">
        <x:v>2B</x:v>
      </x:c>
      <x:c r="Q33" s="105" t="str">
        <x:v>1A</x:v>
      </x:c>
      <x:c r="R33" s="105" t="str">
        <x:v>1B</x:v>
      </x:c>
      <x:c r="S33" s="105" t="str">
        <x:v>2A</x:v>
      </x:c>
      <x:c r="T33" s="105" t="str">
        <x:v>FR</x:v>
      </x:c>
      <x:c r="U33" s="105" t="str">
        <x:v>1B</x:v>
      </x:c>
      <x:c r="V33" s="105" t="str">
        <x:v>1B</x:v>
      </x:c>
      <x:c r="W33" s="105" t="str">
        <x:v>2A</x:v>
      </x:c>
      <x:c r="X33" s="105" t="str">
        <x:v>2B</x:v>
      </x:c>
      <x:c r="Y33" s="105" t="str">
        <x:v>1A</x:v>
      </x:c>
      <x:c r="Z33" s="105" t="str">
        <x:v>F</x:v>
      </x:c>
      <x:c r="AA33" s="105" t="str">
        <x:v>FR</x:v>
      </x:c>
      <x:c r="AB33" s="105" t="str">
        <x:v>FR</x:v>
      </x:c>
      <x:c r="AC33" s="105" t="str">
        <x:v>1A</x:v>
      </x:c>
      <x:c r="AD33" s="105" t="str">
        <x:v>1B</x:v>
      </x:c>
      <x:c r="AE33" s="105" t="str">
        <x:v>2A</x:v>
      </x:c>
      <x:c r="AF33" s="105" t="str">
        <x:v>2B</x:v>
      </x:c>
      <x:c r="AG33" s="105" t="str">
        <x:v>1A</x:v>
      </x:c>
      <x:c r="AH33" s="106" t="n">
        <x:f>COUNTIF(C33:AG33,$A$8)+COUNTIF(C33:AG33,$A$9)+COUNTIF(C33:AG33,$A$10)+COUNTIF(C33:AG33,$A$11)</x:f>
        <x:v>24</x:v>
      </x:c>
      <x:c r="AI33" s="107" t="n">
        <x:f>COUNTIF(C33:AG33,$A$8)*$G$8+COUNTIF(C33:AG33,$A$9)*$G$9+COUNTIF(C33:AG33,$A$10)*$G$10+COUNTIF(C33:AG33,$A$11)*$G$11+COUNTIF(C33:AG33,$A$12)*$G$12+COUNTIF(C33:AG33,$A$13)*$G$13+COUNTIF(C33:AG33,$A$14)*$G$14+COUNTIF(C33:AG33,$A$15)*$G$15</x:f>
        <x:v>205.5</x:v>
      </x:c>
      <x:c r="AJ33" s="106" t="n">
        <x:f>COUNTIF(C33:AG33,$A$12)</x:f>
        <x:v>6</x:v>
      </x:c>
      <x:c r="AK33" s="106" t="n">
        <x:f>COUNTIF(C33:AG33,$A$13)</x:f>
        <x:v>1</x:v>
      </x:c>
      <x:c r="AL33" s="106" t="n">
        <x:f>COUNTIF(C33:AG33,$A$14)</x:f>
        <x:v>0</x:v>
      </x:c>
      <x:c r="AM33" s="106" t="n">
        <x:f>COUNTIF(C33:AG33,$A$15)</x:f>
        <x:v>0</x:v>
      </x:c>
    </x:row>
    <x:row r="34" ht="20" customHeight="1">
      <x:c r="A34" s="91" t="str">
        <x:v>Paula Krüger</x:v>
      </x:c>
      <x:c r="B34" s="91" t="str">
        <x:v>Ausbildung</x:v>
      </x:c>
      <x:c r="C34" s="105" t="str">
        <x:v>2B</x:v>
      </x:c>
      <x:c r="D34" s="105" t="str">
        <x:v>1A</x:v>
      </x:c>
      <x:c r="E34" s="105" t="str">
        <x:v>1B</x:v>
      </x:c>
      <x:c r="F34" s="105" t="str">
        <x:v>FR</x:v>
      </x:c>
      <x:c r="G34" s="105" t="str">
        <x:v>FR</x:v>
      </x:c>
      <x:c r="H34" s="105" t="str">
        <x:v>1A</x:v>
      </x:c>
      <x:c r="I34" s="105" t="str">
        <x:v>1B</x:v>
      </x:c>
      <x:c r="J34" s="105" t="str">
        <x:v>2A</x:v>
      </x:c>
      <x:c r="K34" s="105" t="str">
        <x:v>2B</x:v>
      </x:c>
      <x:c r="L34" s="105" t="str">
        <x:v>1A</x:v>
      </x:c>
      <x:c r="M34" s="105" t="str">
        <x:v>FR</x:v>
      </x:c>
      <x:c r="N34" s="105" t="str">
        <x:v>FR</x:v>
      </x:c>
      <x:c r="O34" s="105" t="str">
        <x:v>2B</x:v>
      </x:c>
      <x:c r="P34" s="105" t="str">
        <x:v>1A</x:v>
      </x:c>
      <x:c r="Q34" s="105" t="str">
        <x:v>1B</x:v>
      </x:c>
      <x:c r="R34" s="105" t="str">
        <x:v>2A</x:v>
      </x:c>
      <x:c r="S34" s="105" t="str">
        <x:v>F</x:v>
      </x:c>
      <x:c r="T34" s="105" t="str">
        <x:v>1A</x:v>
      </x:c>
      <x:c r="U34" s="105" t="str">
        <x:v>FR</x:v>
      </x:c>
      <x:c r="V34" s="105" t="str">
        <x:v>2A</x:v>
      </x:c>
      <x:c r="W34" s="105" t="str">
        <x:v>2B</x:v>
      </x:c>
      <x:c r="X34" s="105" t="str">
        <x:v>1A</x:v>
      </x:c>
      <x:c r="Y34" s="105" t="str">
        <x:v>1B</x:v>
      </x:c>
      <x:c r="Z34" s="105" t="str">
        <x:v>2A</x:v>
      </x:c>
      <x:c r="AA34" s="105" t="str">
        <x:v>FR</x:v>
      </x:c>
      <x:c r="AB34" s="105" t="str">
        <x:v>FR</x:v>
      </x:c>
      <x:c r="AC34" s="105" t="str">
        <x:v>1B</x:v>
      </x:c>
      <x:c r="AD34" s="105" t="str">
        <x:v>2A</x:v>
      </x:c>
      <x:c r="AE34" s="105" t="str">
        <x:v>K</x:v>
      </x:c>
      <x:c r="AF34" s="105" t="str">
        <x:v>1A</x:v>
      </x:c>
      <x:c r="AG34" s="105" t="str">
        <x:v>1B</x:v>
      </x:c>
      <x:c r="AH34" s="106" t="n">
        <x:f>COUNTIF(C34:AG34,$A$8)+COUNTIF(C34:AG34,$A$9)+COUNTIF(C34:AG34,$A$10)+COUNTIF(C34:AG34,$A$11)</x:f>
        <x:v>22</x:v>
      </x:c>
      <x:c r="AI34" s="107" t="n">
        <x:f>COUNTIF(C34:AG34,$A$8)*$G$8+COUNTIF(C34:AG34,$A$9)*$G$9+COUNTIF(C34:AG34,$A$10)*$G$10+COUNTIF(C34:AG34,$A$11)*$G$11+COUNTIF(C34:AG34,$A$12)*$G$12+COUNTIF(C34:AG34,$A$13)*$G$13+COUNTIF(C34:AG34,$A$14)*$G$14+COUNTIF(C34:AG34,$A$15)*$G$15</x:f>
        <x:v>188.25</x:v>
      </x:c>
      <x:c r="AJ34" s="106" t="n">
        <x:f>COUNTIF(C34:AG34,$A$12)</x:f>
        <x:v>7</x:v>
      </x:c>
      <x:c r="AK34" s="106" t="n">
        <x:f>COUNTIF(C34:AG34,$A$13)</x:f>
        <x:v>1</x:v>
      </x:c>
      <x:c r="AL34" s="106" t="n">
        <x:f>COUNTIF(C34:AG34,$A$14)</x:f>
        <x:v>1</x:v>
      </x:c>
      <x:c r="AM34" s="106" t="n">
        <x:f>COUNTIF(C34:AG34,$A$15)</x:f>
        <x:v>0</x:v>
      </x:c>
    </x:row>
    <x:row r="35">
      <x:c r="A35" s="89"/>
      <x:c r="B35" s="89"/>
      <x:c r="C35" s="89"/>
      <x:c r="D35" s="89"/>
      <x:c r="E35" s="89"/>
      <x:c r="F35" s="89"/>
      <x:c r="G35" s="89"/>
      <x:c r="H35" s="89"/>
      <x:c r="I35" s="89"/>
      <x:c r="J35" s="89"/>
      <x:c r="K35" s="89"/>
      <x:c r="L35" s="89"/>
      <x:c r="M35" s="89"/>
      <x:c r="N35" s="89"/>
      <x:c r="O35" s="89"/>
      <x:c r="P35" s="89"/>
      <x:c r="Q35" s="89"/>
      <x:c r="R35" s="89"/>
      <x:c r="S35" s="89"/>
      <x:c r="T35" s="89"/>
      <x:c r="U35" s="89"/>
      <x:c r="V35" s="89"/>
      <x:c r="W35" s="89"/>
      <x:c r="X35" s="89"/>
      <x:c r="Y35" s="89"/>
      <x:c r="Z35" s="89"/>
      <x:c r="AA35" s="89"/>
      <x:c r="AB35" s="89"/>
      <x:c r="AC35" s="89"/>
      <x:c r="AD35" s="89"/>
      <x:c r="AE35" s="89"/>
      <x:c r="AF35" s="89"/>
      <x:c r="AG35" s="89"/>
      <x:c r="AH35" s="89"/>
      <x:c r="AI35" s="89"/>
      <x:c r="AJ35" s="89"/>
      <x:c r="AK35" s="89"/>
      <x:c r="AL35" s="89"/>
      <x:c r="AM35" s="89"/>
    </x:row>
    <x:row r="36">
      <x:c r="A36" s="89"/>
      <x:c r="B36" s="89"/>
      <x:c r="C36" s="89"/>
      <x:c r="D36" s="89"/>
      <x:c r="E36" s="89"/>
      <x:c r="F36" s="89"/>
      <x:c r="G36" s="89"/>
      <x:c r="H36" s="89"/>
      <x:c r="I36" s="89"/>
      <x:c r="J36" s="89"/>
      <x:c r="K36" s="89"/>
      <x:c r="L36" s="89"/>
      <x:c r="M36" s="89"/>
      <x:c r="N36" s="89"/>
      <x:c r="O36" s="89"/>
      <x:c r="P36" s="89"/>
      <x:c r="Q36" s="89"/>
      <x:c r="R36" s="89"/>
      <x:c r="S36" s="89"/>
      <x:c r="T36" s="89"/>
      <x:c r="U36" s="89"/>
      <x:c r="V36" s="89"/>
      <x:c r="W36" s="89"/>
      <x:c r="X36" s="89"/>
      <x:c r="Y36" s="89"/>
      <x:c r="Z36" s="89"/>
      <x:c r="AA36" s="89"/>
      <x:c r="AB36" s="89"/>
      <x:c r="AC36" s="89"/>
      <x:c r="AD36" s="89"/>
      <x:c r="AE36" s="89"/>
      <x:c r="AF36" s="89"/>
      <x:c r="AG36" s="89"/>
      <x:c r="AH36" s="89"/>
      <x:c r="AI36" s="89"/>
      <x:c r="AJ36" s="89"/>
      <x:c r="AK36" s="89"/>
      <x:c r="AL36" s="89"/>
      <x:c r="AM36" s="89"/>
    </x:row>
    <x:row r="37" ht="24" customHeight="1">
      <x:c r="A37" s="93" t="str">
        <x:v>Tägliche Kontrolle</x:v>
      </x:c>
      <x:c r="B37" s="93"/>
      <x:c r="C37" s="89"/>
      <x:c r="D37" s="89"/>
      <x:c r="E37" s="89"/>
      <x:c r="F37" s="89"/>
      <x:c r="G37" s="89"/>
      <x:c r="H37" s="89"/>
      <x:c r="I37" s="89"/>
      <x:c r="J37" s="89"/>
      <x:c r="K37" s="89"/>
      <x:c r="L37" s="89"/>
      <x:c r="M37" s="89"/>
      <x:c r="N37" s="89"/>
      <x:c r="O37" s="89"/>
      <x:c r="P37" s="89"/>
      <x:c r="Q37" s="89"/>
      <x:c r="R37" s="89"/>
      <x:c r="S37" s="89"/>
      <x:c r="T37" s="89"/>
      <x:c r="U37" s="89"/>
      <x:c r="V37" s="89"/>
      <x:c r="W37" s="89"/>
      <x:c r="X37" s="89"/>
      <x:c r="Y37" s="89"/>
      <x:c r="Z37" s="89"/>
      <x:c r="AA37" s="89"/>
      <x:c r="AB37" s="89"/>
      <x:c r="AC37" s="89"/>
      <x:c r="AD37" s="89"/>
      <x:c r="AE37" s="89"/>
      <x:c r="AF37" s="89"/>
      <x:c r="AG37" s="89"/>
      <x:c r="AH37" s="89"/>
      <x:c r="AI37" s="89"/>
      <x:c r="AJ37" s="89"/>
      <x:c r="AK37" s="89"/>
      <x:c r="AL37" s="89"/>
      <x:c r="AM37" s="89"/>
    </x:row>
    <x:row r="38">
      <x:c r="A38" s="90" t="str">
        <x:v>Mitarbeitende geplant</x:v>
      </x:c>
      <x:c r="B38" s="90" t="str"/>
      <x:c r="C38" s="106" t="n">
        <x:f>IF(C$18="","",COUNTIF(C$20:C$34,$A$8)+COUNTIF(C$20:C$34,$A$9)+COUNTIF(C$20:C$34,$A$10)+COUNTIF(C$20:C$34,$A$11))</x:f>
        <x:v>14</x:v>
      </x:c>
      <x:c r="D38" s="106" t="n">
        <x:f>IF(D$18="","",COUNTIF(D$20:D$34,$A$8)+COUNTIF(D$20:D$34,$A$9)+COUNTIF(D$20:D$34,$A$10)+COUNTIF(D$20:D$34,$A$11))</x:f>
        <x:v>14</x:v>
      </x:c>
      <x:c r="E38" s="106" t="n">
        <x:f>IF(E$18="","",COUNTIF(E$20:E$34,$A$8)+COUNTIF(E$20:E$34,$A$9)+COUNTIF(E$20:E$34,$A$10)+COUNTIF(E$20:E$34,$A$11))</x:f>
        <x:v>15</x:v>
      </x:c>
      <x:c r="F38" s="106" t="n">
        <x:f>IF(F$18="","",COUNTIF(F$20:F$34,$A$8)+COUNTIF(F$20:F$34,$A$9)+COUNTIF(F$20:F$34,$A$10)+COUNTIF(F$20:F$34,$A$11))</x:f>
        <x:v>3</x:v>
      </x:c>
      <x:c r="G38" s="106" t="n">
        <x:f>IF(G$18="","",COUNTIF(G$20:G$34,$A$8)+COUNTIF(G$20:G$34,$A$9)+COUNTIF(G$20:G$34,$A$10)+COUNTIF(G$20:G$34,$A$11))</x:f>
        <x:v>3</x:v>
      </x:c>
      <x:c r="H38" s="106" t="n">
        <x:f>IF(H$18="","",COUNTIF(H$20:H$34,$A$8)+COUNTIF(H$20:H$34,$A$9)+COUNTIF(H$20:H$34,$A$10)+COUNTIF(H$20:H$34,$A$11))</x:f>
        <x:v>15</x:v>
      </x:c>
      <x:c r="I38" s="106" t="n">
        <x:f>IF(I$18="","",COUNTIF(I$20:I$34,$A$8)+COUNTIF(I$20:I$34,$A$9)+COUNTIF(I$20:I$34,$A$10)+COUNTIF(I$20:I$34,$A$11))</x:f>
        <x:v>15</x:v>
      </x:c>
      <x:c r="J38" s="106" t="n">
        <x:f>IF(J$18="","",COUNTIF(J$20:J$34,$A$8)+COUNTIF(J$20:J$34,$A$9)+COUNTIF(J$20:J$34,$A$10)+COUNTIF(J$20:J$34,$A$11))</x:f>
        <x:v>14</x:v>
      </x:c>
      <x:c r="K38" s="106" t="n">
        <x:f>IF(K$18="","",COUNTIF(K$20:K$34,$A$8)+COUNTIF(K$20:K$34,$A$9)+COUNTIF(K$20:K$34,$A$10)+COUNTIF(K$20:K$34,$A$11))</x:f>
        <x:v>14</x:v>
      </x:c>
      <x:c r="L38" s="106" t="n">
        <x:f>IF(L$18="","",COUNTIF(L$20:L$34,$A$8)+COUNTIF(L$20:L$34,$A$9)+COUNTIF(L$20:L$34,$A$10)+COUNTIF(L$20:L$34,$A$11))</x:f>
        <x:v>14</x:v>
      </x:c>
      <x:c r="M38" s="106" t="n">
        <x:f>IF(M$18="","",COUNTIF(M$20:M$34,$A$8)+COUNTIF(M$20:M$34,$A$9)+COUNTIF(M$20:M$34,$A$10)+COUNTIF(M$20:M$34,$A$11))</x:f>
        <x:v>3</x:v>
      </x:c>
      <x:c r="N38" s="106" t="n">
        <x:f>IF(N$18="","",COUNTIF(N$20:N$34,$A$8)+COUNTIF(N$20:N$34,$A$9)+COUNTIF(N$20:N$34,$A$10)+COUNTIF(N$20:N$34,$A$11))</x:f>
        <x:v>3</x:v>
      </x:c>
      <x:c r="O38" s="106" t="n">
        <x:f>IF(O$18="","",COUNTIF(O$20:O$34,$A$8)+COUNTIF(O$20:O$34,$A$9)+COUNTIF(O$20:O$34,$A$10)+COUNTIF(O$20:O$34,$A$11))</x:f>
        <x:v>15</x:v>
      </x:c>
      <x:c r="P38" s="106" t="n">
        <x:f>IF(P$18="","",COUNTIF(P$20:P$34,$A$8)+COUNTIF(P$20:P$34,$A$9)+COUNTIF(P$20:P$34,$A$10)+COUNTIF(P$20:P$34,$A$11))</x:f>
        <x:v>15</x:v>
      </x:c>
      <x:c r="Q38" s="106" t="n">
        <x:f>IF(Q$18="","",COUNTIF(Q$20:Q$34,$A$8)+COUNTIF(Q$20:Q$34,$A$9)+COUNTIF(Q$20:Q$34,$A$10)+COUNTIF(Q$20:Q$34,$A$11))</x:f>
        <x:v>13</x:v>
      </x:c>
      <x:c r="R38" s="106" t="n">
        <x:f>IF(R$18="","",COUNTIF(R$20:R$34,$A$8)+COUNTIF(R$20:R$34,$A$9)+COUNTIF(R$20:R$34,$A$10)+COUNTIF(R$20:R$34,$A$11))</x:f>
        <x:v>14</x:v>
      </x:c>
      <x:c r="S38" s="106" t="n">
        <x:f>IF(S$18="","",COUNTIF(S$20:S$34,$A$8)+COUNTIF(S$20:S$34,$A$9)+COUNTIF(S$20:S$34,$A$10)+COUNTIF(S$20:S$34,$A$11))</x:f>
        <x:v>14</x:v>
      </x:c>
      <x:c r="T38" s="106" t="n">
        <x:f>IF(T$18="","",COUNTIF(T$20:T$34,$A$8)+COUNTIF(T$20:T$34,$A$9)+COUNTIF(T$20:T$34,$A$10)+COUNTIF(T$20:T$34,$A$11))</x:f>
        <x:v>3</x:v>
      </x:c>
      <x:c r="U38" s="106" t="n">
        <x:f>IF(U$18="","",COUNTIF(U$20:U$34,$A$8)+COUNTIF(U$20:U$34,$A$9)+COUNTIF(U$20:U$34,$A$10)+COUNTIF(U$20:U$34,$A$11))</x:f>
        <x:v>3</x:v>
      </x:c>
      <x:c r="V38" s="106" t="n">
        <x:f>IF(V$18="","",COUNTIF(V$20:V$34,$A$8)+COUNTIF(V$20:V$34,$A$9)+COUNTIF(V$20:V$34,$A$10)+COUNTIF(V$20:V$34,$A$11))</x:f>
        <x:v>14</x:v>
      </x:c>
      <x:c r="W38" s="106" t="n">
        <x:f>IF(W$18="","",COUNTIF(W$20:W$34,$A$8)+COUNTIF(W$20:W$34,$A$9)+COUNTIF(W$20:W$34,$A$10)+COUNTIF(W$20:W$34,$A$11))</x:f>
        <x:v>15</x:v>
      </x:c>
      <x:c r="X38" s="106" t="n">
        <x:f>IF(X$18="","",COUNTIF(X$20:X$34,$A$8)+COUNTIF(X$20:X$34,$A$9)+COUNTIF(X$20:X$34,$A$10)+COUNTIF(X$20:X$34,$A$11))</x:f>
        <x:v>14</x:v>
      </x:c>
      <x:c r="Y38" s="106" t="n">
        <x:f>IF(Y$18="","",COUNTIF(Y$20:Y$34,$A$8)+COUNTIF(Y$20:Y$34,$A$9)+COUNTIF(Y$20:Y$34,$A$10)+COUNTIF(Y$20:Y$34,$A$11))</x:f>
        <x:v>14</x:v>
      </x:c>
      <x:c r="Z38" s="106" t="n">
        <x:f>IF(Z$18="","",COUNTIF(Z$20:Z$34,$A$8)+COUNTIF(Z$20:Z$34,$A$9)+COUNTIF(Z$20:Z$34,$A$10)+COUNTIF(Z$20:Z$34,$A$11))</x:f>
        <x:v>14</x:v>
      </x:c>
      <x:c r="AA38" s="106" t="n">
        <x:f>IF(AA$18="","",COUNTIF(AA$20:AA$34,$A$8)+COUNTIF(AA$20:AA$34,$A$9)+COUNTIF(AA$20:AA$34,$A$10)+COUNTIF(AA$20:AA$34,$A$11))</x:f>
        <x:v>3</x:v>
      </x:c>
      <x:c r="AB38" s="106" t="n">
        <x:f>IF(AB$18="","",COUNTIF(AB$20:AB$34,$A$8)+COUNTIF(AB$20:AB$34,$A$9)+COUNTIF(AB$20:AB$34,$A$10)+COUNTIF(AB$20:AB$34,$A$11))</x:f>
        <x:v>3</x:v>
      </x:c>
      <x:c r="AC38" s="106" t="n">
        <x:f>IF(AC$18="","",COUNTIF(AC$20:AC$34,$A$8)+COUNTIF(AC$20:AC$34,$A$9)+COUNTIF(AC$20:AC$34,$A$10)+COUNTIF(AC$20:AC$34,$A$11))</x:f>
        <x:v>14</x:v>
      </x:c>
      <x:c r="AD38" s="106" t="n">
        <x:f>IF(AD$18="","",COUNTIF(AD$20:AD$34,$A$8)+COUNTIF(AD$20:AD$34,$A$9)+COUNTIF(AD$20:AD$34,$A$10)+COUNTIF(AD$20:AD$34,$A$11))</x:f>
        <x:v>14</x:v>
      </x:c>
      <x:c r="AE38" s="106" t="n">
        <x:f>IF(AE$18="","",COUNTIF(AE$20:AE$34,$A$8)+COUNTIF(AE$20:AE$34,$A$9)+COUNTIF(AE$20:AE$34,$A$10)+COUNTIF(AE$20:AE$34,$A$11))</x:f>
        <x:v>12</x:v>
      </x:c>
      <x:c r="AF38" s="106" t="n">
        <x:f>IF(AF$18="","",COUNTIF(AF$20:AF$34,$A$8)+COUNTIF(AF$20:AF$34,$A$9)+COUNTIF(AF$20:AF$34,$A$10)+COUNTIF(AF$20:AF$34,$A$11))</x:f>
        <x:v>13</x:v>
      </x:c>
      <x:c r="AG38" s="106" t="n">
        <x:f>IF(AG$18="","",COUNTIF(AG$20:AG$34,$A$8)+COUNTIF(AG$20:AG$34,$A$9)+COUNTIF(AG$20:AG$34,$A$10)+COUNTIF(AG$20:AG$34,$A$11))</x:f>
        <x:v>14</x:v>
      </x:c>
      <x:c r="AH38" s="89"/>
      <x:c r="AI38" s="89"/>
      <x:c r="AJ38" s="89"/>
      <x:c r="AK38" s="89"/>
      <x:c r="AL38" s="89"/>
      <x:c r="AM38" s="89"/>
    </x:row>
    <x:row r="39">
      <x:c r="A39" s="90" t="str">
        <x:v>Abwesenheiten</x:v>
      </x:c>
      <x:c r="B39" s="90" t="str"/>
      <x:c r="C39" s="106" t="n">
        <x:f>IF(C$18="","",COUNTIF(C$20:C$34,$A$12)+COUNTIF(C$20:C$34,$A$13)+COUNTIF(C$20:C$34,$A$14)+COUNTIF(C$20:C$34,$A$15))</x:f>
        <x:v>1</x:v>
      </x:c>
      <x:c r="D39" s="106" t="n">
        <x:f>IF(D$18="","",COUNTIF(D$20:D$34,$A$12)+COUNTIF(D$20:D$34,$A$13)+COUNTIF(D$20:D$34,$A$14)+COUNTIF(D$20:D$34,$A$15))</x:f>
        <x:v>1</x:v>
      </x:c>
      <x:c r="E39" s="106" t="n">
        <x:f>IF(E$18="","",COUNTIF(E$20:E$34,$A$12)+COUNTIF(E$20:E$34,$A$13)+COUNTIF(E$20:E$34,$A$14)+COUNTIF(E$20:E$34,$A$15))</x:f>
        <x:v>0</x:v>
      </x:c>
      <x:c r="F39" s="106" t="n">
        <x:f>IF(F$18="","",COUNTIF(F$20:F$34,$A$12)+COUNTIF(F$20:F$34,$A$13)+COUNTIF(F$20:F$34,$A$14)+COUNTIF(F$20:F$34,$A$15))</x:f>
        <x:v>12</x:v>
      </x:c>
      <x:c r="G39" s="106" t="n">
        <x:f>IF(G$18="","",COUNTIF(G$20:G$34,$A$12)+COUNTIF(G$20:G$34,$A$13)+COUNTIF(G$20:G$34,$A$14)+COUNTIF(G$20:G$34,$A$15))</x:f>
        <x:v>12</x:v>
      </x:c>
      <x:c r="H39" s="106" t="n">
        <x:f>IF(H$18="","",COUNTIF(H$20:H$34,$A$12)+COUNTIF(H$20:H$34,$A$13)+COUNTIF(H$20:H$34,$A$14)+COUNTIF(H$20:H$34,$A$15))</x:f>
        <x:v>0</x:v>
      </x:c>
      <x:c r="I39" s="106" t="n">
        <x:f>IF(I$18="","",COUNTIF(I$20:I$34,$A$12)+COUNTIF(I$20:I$34,$A$13)+COUNTIF(I$20:I$34,$A$14)+COUNTIF(I$20:I$34,$A$15))</x:f>
        <x:v>0</x:v>
      </x:c>
      <x:c r="J39" s="106" t="n">
        <x:f>IF(J$18="","",COUNTIF(J$20:J$34,$A$12)+COUNTIF(J$20:J$34,$A$13)+COUNTIF(J$20:J$34,$A$14)+COUNTIF(J$20:J$34,$A$15))</x:f>
        <x:v>1</x:v>
      </x:c>
      <x:c r="K39" s="106" t="n">
        <x:f>IF(K$18="","",COUNTIF(K$20:K$34,$A$12)+COUNTIF(K$20:K$34,$A$13)+COUNTIF(K$20:K$34,$A$14)+COUNTIF(K$20:K$34,$A$15))</x:f>
        <x:v>1</x:v>
      </x:c>
      <x:c r="L39" s="106" t="n">
        <x:f>IF(L$18="","",COUNTIF(L$20:L$34,$A$12)+COUNTIF(L$20:L$34,$A$13)+COUNTIF(L$20:L$34,$A$14)+COUNTIF(L$20:L$34,$A$15))</x:f>
        <x:v>1</x:v>
      </x:c>
      <x:c r="M39" s="106" t="n">
        <x:f>IF(M$18="","",COUNTIF(M$20:M$34,$A$12)+COUNTIF(M$20:M$34,$A$13)+COUNTIF(M$20:M$34,$A$14)+COUNTIF(M$20:M$34,$A$15))</x:f>
        <x:v>12</x:v>
      </x:c>
      <x:c r="N39" s="106" t="n">
        <x:f>IF(N$18="","",COUNTIF(N$20:N$34,$A$12)+COUNTIF(N$20:N$34,$A$13)+COUNTIF(N$20:N$34,$A$14)+COUNTIF(N$20:N$34,$A$15))</x:f>
        <x:v>12</x:v>
      </x:c>
      <x:c r="O39" s="106" t="n">
        <x:f>IF(O$18="","",COUNTIF(O$20:O$34,$A$12)+COUNTIF(O$20:O$34,$A$13)+COUNTIF(O$20:O$34,$A$14)+COUNTIF(O$20:O$34,$A$15))</x:f>
        <x:v>0</x:v>
      </x:c>
      <x:c r="P39" s="106" t="n">
        <x:f>IF(P$18="","",COUNTIF(P$20:P$34,$A$12)+COUNTIF(P$20:P$34,$A$13)+COUNTIF(P$20:P$34,$A$14)+COUNTIF(P$20:P$34,$A$15))</x:f>
        <x:v>0</x:v>
      </x:c>
      <x:c r="Q39" s="106" t="n">
        <x:f>IF(Q$18="","",COUNTIF(Q$20:Q$34,$A$12)+COUNTIF(Q$20:Q$34,$A$13)+COUNTIF(Q$20:Q$34,$A$14)+COUNTIF(Q$20:Q$34,$A$15))</x:f>
        <x:v>2</x:v>
      </x:c>
      <x:c r="R39" s="106" t="n">
        <x:f>IF(R$18="","",COUNTIF(R$20:R$34,$A$12)+COUNTIF(R$20:R$34,$A$13)+COUNTIF(R$20:R$34,$A$14)+COUNTIF(R$20:R$34,$A$15))</x:f>
        <x:v>1</x:v>
      </x:c>
      <x:c r="S39" s="106" t="n">
        <x:f>IF(S$18="","",COUNTIF(S$20:S$34,$A$12)+COUNTIF(S$20:S$34,$A$13)+COUNTIF(S$20:S$34,$A$14)+COUNTIF(S$20:S$34,$A$15))</x:f>
        <x:v>1</x:v>
      </x:c>
      <x:c r="T39" s="106" t="n">
        <x:f>IF(T$18="","",COUNTIF(T$20:T$34,$A$12)+COUNTIF(T$20:T$34,$A$13)+COUNTIF(T$20:T$34,$A$14)+COUNTIF(T$20:T$34,$A$15))</x:f>
        <x:v>12</x:v>
      </x:c>
      <x:c r="U39" s="106" t="n">
        <x:f>IF(U$18="","",COUNTIF(U$20:U$34,$A$12)+COUNTIF(U$20:U$34,$A$13)+COUNTIF(U$20:U$34,$A$14)+COUNTIF(U$20:U$34,$A$15))</x:f>
        <x:v>12</x:v>
      </x:c>
      <x:c r="V39" s="106" t="n">
        <x:f>IF(V$18="","",COUNTIF(V$20:V$34,$A$12)+COUNTIF(V$20:V$34,$A$13)+COUNTIF(V$20:V$34,$A$14)+COUNTIF(V$20:V$34,$A$15))</x:f>
        <x:v>1</x:v>
      </x:c>
      <x:c r="W39" s="106" t="n">
        <x:f>IF(W$18="","",COUNTIF(W$20:W$34,$A$12)+COUNTIF(W$20:W$34,$A$13)+COUNTIF(W$20:W$34,$A$14)+COUNTIF(W$20:W$34,$A$15))</x:f>
        <x:v>0</x:v>
      </x:c>
      <x:c r="X39" s="106" t="n">
        <x:f>IF(X$18="","",COUNTIF(X$20:X$34,$A$12)+COUNTIF(X$20:X$34,$A$13)+COUNTIF(X$20:X$34,$A$14)+COUNTIF(X$20:X$34,$A$15))</x:f>
        <x:v>1</x:v>
      </x:c>
      <x:c r="Y39" s="106" t="n">
        <x:f>IF(Y$18="","",COUNTIF(Y$20:Y$34,$A$12)+COUNTIF(Y$20:Y$34,$A$13)+COUNTIF(Y$20:Y$34,$A$14)+COUNTIF(Y$20:Y$34,$A$15))</x:f>
        <x:v>1</x:v>
      </x:c>
      <x:c r="Z39" s="106" t="n">
        <x:f>IF(Z$18="","",COUNTIF(Z$20:Z$34,$A$12)+COUNTIF(Z$20:Z$34,$A$13)+COUNTIF(Z$20:Z$34,$A$14)+COUNTIF(Z$20:Z$34,$A$15))</x:f>
        <x:v>1</x:v>
      </x:c>
      <x:c r="AA39" s="106" t="n">
        <x:f>IF(AA$18="","",COUNTIF(AA$20:AA$34,$A$12)+COUNTIF(AA$20:AA$34,$A$13)+COUNTIF(AA$20:AA$34,$A$14)+COUNTIF(AA$20:AA$34,$A$15))</x:f>
        <x:v>12</x:v>
      </x:c>
      <x:c r="AB39" s="106" t="n">
        <x:f>IF(AB$18="","",COUNTIF(AB$20:AB$34,$A$12)+COUNTIF(AB$20:AB$34,$A$13)+COUNTIF(AB$20:AB$34,$A$14)+COUNTIF(AB$20:AB$34,$A$15))</x:f>
        <x:v>12</x:v>
      </x:c>
      <x:c r="AC39" s="106" t="n">
        <x:f>IF(AC$18="","",COUNTIF(AC$20:AC$34,$A$12)+COUNTIF(AC$20:AC$34,$A$13)+COUNTIF(AC$20:AC$34,$A$14)+COUNTIF(AC$20:AC$34,$A$15))</x:f>
        <x:v>1</x:v>
      </x:c>
      <x:c r="AD39" s="106" t="n">
        <x:f>IF(AD$18="","",COUNTIF(AD$20:AD$34,$A$12)+COUNTIF(AD$20:AD$34,$A$13)+COUNTIF(AD$20:AD$34,$A$14)+COUNTIF(AD$20:AD$34,$A$15))</x:f>
        <x:v>1</x:v>
      </x:c>
      <x:c r="AE39" s="106" t="n">
        <x:f>IF(AE$18="","",COUNTIF(AE$20:AE$34,$A$12)+COUNTIF(AE$20:AE$34,$A$13)+COUNTIF(AE$20:AE$34,$A$14)+COUNTIF(AE$20:AE$34,$A$15))</x:f>
        <x:v>3</x:v>
      </x:c>
      <x:c r="AF39" s="106" t="n">
        <x:f>IF(AF$18="","",COUNTIF(AF$20:AF$34,$A$12)+COUNTIF(AF$20:AF$34,$A$13)+COUNTIF(AF$20:AF$34,$A$14)+COUNTIF(AF$20:AF$34,$A$15))</x:f>
        <x:v>2</x:v>
      </x:c>
      <x:c r="AG39" s="106" t="n">
        <x:f>IF(AG$18="","",COUNTIF(AG$20:AG$34,$A$12)+COUNTIF(AG$20:AG$34,$A$13)+COUNTIF(AG$20:AG$34,$A$14)+COUNTIF(AG$20:AG$34,$A$15))</x:f>
        <x:v>1</x:v>
      </x:c>
      <x:c r="AH39" s="89"/>
      <x:c r="AI39" s="89"/>
      <x:c r="AJ39" s="89"/>
      <x:c r="AK39" s="89"/>
      <x:c r="AL39" s="89"/>
      <x:c r="AM39" s="89"/>
    </x:row>
    <x:row r="40">
      <x:c r="A40" s="90" t="str">
        <x:v>Gesamtstunden</x:v>
      </x:c>
      <x:c r="B40" s="90" t="str"/>
      <x:c r="C40" s="108" t="n">
        <x:f>IF(C$18="","",COUNTIF(C$20:C$34,$A$8)*$G$8+COUNTIF(C$20:C$34,$A$9)*$G$9+COUNTIF(C$20:C$34,$A$10)*$G$10+COUNTIF(C$20:C$34,$A$11)*$G$11+COUNTIF(C$20:C$34,$A$12)*$G$12+COUNTIF(C$20:C$34,$A$13)*$G$13+COUNTIF(C$20:C$34,$A$14)*$G$14+COUNTIF(C$20:C$34,$A$15)*$G$15)</x:f>
        <x:v>120</x:v>
      </x:c>
      <x:c r="D40" s="108" t="n">
        <x:f>IF(D$18="","",COUNTIF(D$20:D$34,$A$8)*$G$8+COUNTIF(D$20:D$34,$A$9)*$G$9+COUNTIF(D$20:D$34,$A$10)*$G$10+COUNTIF(D$20:D$34,$A$11)*$G$11+COUNTIF(D$20:D$34,$A$12)*$G$12+COUNTIF(D$20:D$34,$A$13)*$G$13+COUNTIF(D$20:D$34,$A$14)*$G$14+COUNTIF(D$20:D$34,$A$15)*$G$15)</x:f>
        <x:v>120</x:v>
      </x:c>
      <x:c r="E40" s="108" t="n">
        <x:f>IF(E$18="","",COUNTIF(E$20:E$34,$A$8)*$G$8+COUNTIF(E$20:E$34,$A$9)*$G$9+COUNTIF(E$20:E$34,$A$10)*$G$10+COUNTIF(E$20:E$34,$A$11)*$G$11+COUNTIF(E$20:E$34,$A$12)*$G$12+COUNTIF(E$20:E$34,$A$13)*$G$13+COUNTIF(E$20:E$34,$A$14)*$G$14+COUNTIF(E$20:E$34,$A$15)*$G$15)</x:f>
        <x:v>128.25</x:v>
      </x:c>
      <x:c r="F40" s="108" t="n">
        <x:f>IF(F$18="","",COUNTIF(F$20:F$34,$A$8)*$G$8+COUNTIF(F$20:F$34,$A$9)*$G$9+COUNTIF(F$20:F$34,$A$10)*$G$10+COUNTIF(F$20:F$34,$A$11)*$G$11+COUNTIF(F$20:F$34,$A$12)*$G$12+COUNTIF(F$20:F$34,$A$13)*$G$13+COUNTIF(F$20:F$34,$A$14)*$G$14+COUNTIF(F$20:F$34,$A$15)*$G$15)</x:f>
        <x:v>25.5</x:v>
      </x:c>
      <x:c r="G40" s="108" t="n">
        <x:f>IF(G$18="","",COUNTIF(G$20:G$34,$A$8)*$G$8+COUNTIF(G$20:G$34,$A$9)*$G$9+COUNTIF(G$20:G$34,$A$10)*$G$10+COUNTIF(G$20:G$34,$A$11)*$G$11+COUNTIF(G$20:G$34,$A$12)*$G$12+COUNTIF(G$20:G$34,$A$13)*$G$13+COUNTIF(G$20:G$34,$A$14)*$G$14+COUNTIF(G$20:G$34,$A$15)*$G$15)</x:f>
        <x:v>25.5</x:v>
      </x:c>
      <x:c r="H40" s="108" t="n">
        <x:f>IF(H$18="","",COUNTIF(H$20:H$34,$A$8)*$G$8+COUNTIF(H$20:H$34,$A$9)*$G$9+COUNTIF(H$20:H$34,$A$10)*$G$10+COUNTIF(H$20:H$34,$A$11)*$G$11+COUNTIF(H$20:H$34,$A$12)*$G$12+COUNTIF(H$20:H$34,$A$13)*$G$13+COUNTIF(H$20:H$34,$A$14)*$G$14+COUNTIF(H$20:H$34,$A$15)*$G$15)</x:f>
        <x:v>128.5</x:v>
      </x:c>
      <x:c r="I40" s="108" t="n">
        <x:f>IF(I$18="","",COUNTIF(I$20:I$34,$A$8)*$G$8+COUNTIF(I$20:I$34,$A$9)*$G$9+COUNTIF(I$20:I$34,$A$10)*$G$10+COUNTIF(I$20:I$34,$A$11)*$G$11+COUNTIF(I$20:I$34,$A$12)*$G$12+COUNTIF(I$20:I$34,$A$13)*$G$13+COUNTIF(I$20:I$34,$A$14)*$G$14+COUNTIF(I$20:I$34,$A$15)*$G$15)</x:f>
        <x:v>128.25</x:v>
      </x:c>
      <x:c r="J40" s="108" t="n">
        <x:f>IF(J$18="","",COUNTIF(J$20:J$34,$A$8)*$G$8+COUNTIF(J$20:J$34,$A$9)*$G$9+COUNTIF(J$20:J$34,$A$10)*$G$10+COUNTIF(J$20:J$34,$A$11)*$G$11+COUNTIF(J$20:J$34,$A$12)*$G$12+COUNTIF(J$20:J$34,$A$13)*$G$13+COUNTIF(J$20:J$34,$A$14)*$G$14+COUNTIF(J$20:J$34,$A$15)*$G$15)</x:f>
        <x:v>120</x:v>
      </x:c>
      <x:c r="K40" s="108" t="n">
        <x:f>IF(K$18="","",COUNTIF(K$20:K$34,$A$8)*$G$8+COUNTIF(K$20:K$34,$A$9)*$G$9+COUNTIF(K$20:K$34,$A$10)*$G$10+COUNTIF(K$20:K$34,$A$11)*$G$11+COUNTIF(K$20:K$34,$A$12)*$G$12+COUNTIF(K$20:K$34,$A$13)*$G$13+COUNTIF(K$20:K$34,$A$14)*$G$14+COUNTIF(K$20:K$34,$A$15)*$G$15)</x:f>
        <x:v>119.75</x:v>
      </x:c>
      <x:c r="L40" s="108" t="n">
        <x:f>IF(L$18="","",COUNTIF(L$20:L$34,$A$8)*$G$8+COUNTIF(L$20:L$34,$A$9)*$G$9+COUNTIF(L$20:L$34,$A$10)*$G$10+COUNTIF(L$20:L$34,$A$11)*$G$11+COUNTIF(L$20:L$34,$A$12)*$G$12+COUNTIF(L$20:L$34,$A$13)*$G$13+COUNTIF(L$20:L$34,$A$14)*$G$14+COUNTIF(L$20:L$34,$A$15)*$G$15)</x:f>
        <x:v>120</x:v>
      </x:c>
      <x:c r="M40" s="108" t="n">
        <x:f>IF(M$18="","",COUNTIF(M$20:M$34,$A$8)*$G$8+COUNTIF(M$20:M$34,$A$9)*$G$9+COUNTIF(M$20:M$34,$A$10)*$G$10+COUNTIF(M$20:M$34,$A$11)*$G$11+COUNTIF(M$20:M$34,$A$12)*$G$12+COUNTIF(M$20:M$34,$A$13)*$G$13+COUNTIF(M$20:M$34,$A$14)*$G$14+COUNTIF(M$20:M$34,$A$15)*$G$15)</x:f>
        <x:v>25.5</x:v>
      </x:c>
      <x:c r="N40" s="108" t="n">
        <x:f>IF(N$18="","",COUNTIF(N$20:N$34,$A$8)*$G$8+COUNTIF(N$20:N$34,$A$9)*$G$9+COUNTIF(N$20:N$34,$A$10)*$G$10+COUNTIF(N$20:N$34,$A$11)*$G$11+COUNTIF(N$20:N$34,$A$12)*$G$12+COUNTIF(N$20:N$34,$A$13)*$G$13+COUNTIF(N$20:N$34,$A$14)*$G$14+COUNTIF(N$20:N$34,$A$15)*$G$15)</x:f>
        <x:v>25.5</x:v>
      </x:c>
      <x:c r="O40" s="108" t="n">
        <x:f>IF(O$18="","",COUNTIF(O$20:O$34,$A$8)*$G$8+COUNTIF(O$20:O$34,$A$9)*$G$9+COUNTIF(O$20:O$34,$A$10)*$G$10+COUNTIF(O$20:O$34,$A$11)*$G$11+COUNTIF(O$20:O$34,$A$12)*$G$12+COUNTIF(O$20:O$34,$A$13)*$G$13+COUNTIF(O$20:O$34,$A$14)*$G$14+COUNTIF(O$20:O$34,$A$15)*$G$15)</x:f>
        <x:v>128.5</x:v>
      </x:c>
      <x:c r="P40" s="108" t="n">
        <x:f>IF(P$18="","",COUNTIF(P$20:P$34,$A$8)*$G$8+COUNTIF(P$20:P$34,$A$9)*$G$9+COUNTIF(P$20:P$34,$A$10)*$G$10+COUNTIF(P$20:P$34,$A$11)*$G$11+COUNTIF(P$20:P$34,$A$12)*$G$12+COUNTIF(P$20:P$34,$A$13)*$G$13+COUNTIF(P$20:P$34,$A$14)*$G$14+COUNTIF(P$20:P$34,$A$15)*$G$15)</x:f>
        <x:v>128.5</x:v>
      </x:c>
      <x:c r="Q40" s="108" t="n">
        <x:f>IF(Q$18="","",COUNTIF(Q$20:Q$34,$A$8)*$G$8+COUNTIF(Q$20:Q$34,$A$9)*$G$9+COUNTIF(Q$20:Q$34,$A$10)*$G$10+COUNTIF(Q$20:Q$34,$A$11)*$G$11+COUNTIF(Q$20:Q$34,$A$12)*$G$12+COUNTIF(Q$20:Q$34,$A$13)*$G$13+COUNTIF(Q$20:Q$34,$A$14)*$G$14+COUNTIF(Q$20:Q$34,$A$15)*$G$15)</x:f>
        <x:v>111.25</x:v>
      </x:c>
      <x:c r="R40" s="108" t="n">
        <x:f>IF(R$18="","",COUNTIF(R$20:R$34,$A$8)*$G$8+COUNTIF(R$20:R$34,$A$9)*$G$9+COUNTIF(R$20:R$34,$A$10)*$G$10+COUNTIF(R$20:R$34,$A$11)*$G$11+COUNTIF(R$20:R$34,$A$12)*$G$12+COUNTIF(R$20:R$34,$A$13)*$G$13+COUNTIF(R$20:R$34,$A$14)*$G$14+COUNTIF(R$20:R$34,$A$15)*$G$15)</x:f>
        <x:v>120</x:v>
      </x:c>
      <x:c r="S40" s="108" t="n">
        <x:f>IF(S$18="","",COUNTIF(S$20:S$34,$A$8)*$G$8+COUNTIF(S$20:S$34,$A$9)*$G$9+COUNTIF(S$20:S$34,$A$10)*$G$10+COUNTIF(S$20:S$34,$A$11)*$G$11+COUNTIF(S$20:S$34,$A$12)*$G$12+COUNTIF(S$20:S$34,$A$13)*$G$13+COUNTIF(S$20:S$34,$A$14)*$G$14+COUNTIF(S$20:S$34,$A$15)*$G$15)</x:f>
        <x:v>120</x:v>
      </x:c>
      <x:c r="T40" s="108" t="n">
        <x:f>IF(T$18="","",COUNTIF(T$20:T$34,$A$8)*$G$8+COUNTIF(T$20:T$34,$A$9)*$G$9+COUNTIF(T$20:T$34,$A$10)*$G$10+COUNTIF(T$20:T$34,$A$11)*$G$11+COUNTIF(T$20:T$34,$A$12)*$G$12+COUNTIF(T$20:T$34,$A$13)*$G$13+COUNTIF(T$20:T$34,$A$14)*$G$14+COUNTIF(T$20:T$34,$A$15)*$G$15)</x:f>
        <x:v>25.5</x:v>
      </x:c>
      <x:c r="U40" s="108" t="n">
        <x:f>IF(U$18="","",COUNTIF(U$20:U$34,$A$8)*$G$8+COUNTIF(U$20:U$34,$A$9)*$G$9+COUNTIF(U$20:U$34,$A$10)*$G$10+COUNTIF(U$20:U$34,$A$11)*$G$11+COUNTIF(U$20:U$34,$A$12)*$G$12+COUNTIF(U$20:U$34,$A$13)*$G$13+COUNTIF(U$20:U$34,$A$14)*$G$14+COUNTIF(U$20:U$34,$A$15)*$G$15)</x:f>
        <x:v>25.5</x:v>
      </x:c>
      <x:c r="V40" s="108" t="n">
        <x:f>IF(V$18="","",COUNTIF(V$20:V$34,$A$8)*$G$8+COUNTIF(V$20:V$34,$A$9)*$G$9+COUNTIF(V$20:V$34,$A$10)*$G$10+COUNTIF(V$20:V$34,$A$11)*$G$11+COUNTIF(V$20:V$34,$A$12)*$G$12+COUNTIF(V$20:V$34,$A$13)*$G$13+COUNTIF(V$20:V$34,$A$14)*$G$14+COUNTIF(V$20:V$34,$A$15)*$G$15)</x:f>
        <x:v>120</x:v>
      </x:c>
      <x:c r="W40" s="108" t="n">
        <x:f>IF(W$18="","",COUNTIF(W$20:W$34,$A$8)*$G$8+COUNTIF(W$20:W$34,$A$9)*$G$9+COUNTIF(W$20:W$34,$A$10)*$G$10+COUNTIF(W$20:W$34,$A$11)*$G$11+COUNTIF(W$20:W$34,$A$12)*$G$12+COUNTIF(W$20:W$34,$A$13)*$G$13+COUNTIF(W$20:W$34,$A$14)*$G$14+COUNTIF(W$20:W$34,$A$15)*$G$15)</x:f>
        <x:v>128.5</x:v>
      </x:c>
      <x:c r="X40" s="108" t="n">
        <x:f>IF(X$18="","",COUNTIF(X$20:X$34,$A$8)*$G$8+COUNTIF(X$20:X$34,$A$9)*$G$9+COUNTIF(X$20:X$34,$A$10)*$G$10+COUNTIF(X$20:X$34,$A$11)*$G$11+COUNTIF(X$20:X$34,$A$12)*$G$12+COUNTIF(X$20:X$34,$A$13)*$G$13+COUNTIF(X$20:X$34,$A$14)*$G$14+COUNTIF(X$20:X$34,$A$15)*$G$15)</x:f>
        <x:v>120</x:v>
      </x:c>
      <x:c r="Y40" s="108" t="n">
        <x:f>IF(Y$18="","",COUNTIF(Y$20:Y$34,$A$8)*$G$8+COUNTIF(Y$20:Y$34,$A$9)*$G$9+COUNTIF(Y$20:Y$34,$A$10)*$G$10+COUNTIF(Y$20:Y$34,$A$11)*$G$11+COUNTIF(Y$20:Y$34,$A$12)*$G$12+COUNTIF(Y$20:Y$34,$A$13)*$G$13+COUNTIF(Y$20:Y$34,$A$14)*$G$14+COUNTIF(Y$20:Y$34,$A$15)*$G$15)</x:f>
        <x:v>119.5</x:v>
      </x:c>
      <x:c r="Z40" s="108" t="n">
        <x:f>IF(Z$18="","",COUNTIF(Z$20:Z$34,$A$8)*$G$8+COUNTIF(Z$20:Z$34,$A$9)*$G$9+COUNTIF(Z$20:Z$34,$A$10)*$G$10+COUNTIF(Z$20:Z$34,$A$11)*$G$11+COUNTIF(Z$20:Z$34,$A$12)*$G$12+COUNTIF(Z$20:Z$34,$A$13)*$G$13+COUNTIF(Z$20:Z$34,$A$14)*$G$14+COUNTIF(Z$20:Z$34,$A$15)*$G$15)</x:f>
        <x:v>120</x:v>
      </x:c>
      <x:c r="AA40" s="108" t="n">
        <x:f>IF(AA$18="","",COUNTIF(AA$20:AA$34,$A$8)*$G$8+COUNTIF(AA$20:AA$34,$A$9)*$G$9+COUNTIF(AA$20:AA$34,$A$10)*$G$10+COUNTIF(AA$20:AA$34,$A$11)*$G$11+COUNTIF(AA$20:AA$34,$A$12)*$G$12+COUNTIF(AA$20:AA$34,$A$13)*$G$13+COUNTIF(AA$20:AA$34,$A$14)*$G$14+COUNTIF(AA$20:AA$34,$A$15)*$G$15)</x:f>
        <x:v>25.5</x:v>
      </x:c>
      <x:c r="AB40" s="108" t="n">
        <x:f>IF(AB$18="","",COUNTIF(AB$20:AB$34,$A$8)*$G$8+COUNTIF(AB$20:AB$34,$A$9)*$G$9+COUNTIF(AB$20:AB$34,$A$10)*$G$10+COUNTIF(AB$20:AB$34,$A$11)*$G$11+COUNTIF(AB$20:AB$34,$A$12)*$G$12+COUNTIF(AB$20:AB$34,$A$13)*$G$13+COUNTIF(AB$20:AB$34,$A$14)*$G$14+COUNTIF(AB$20:AB$34,$A$15)*$G$15)</x:f>
        <x:v>25.5</x:v>
      </x:c>
      <x:c r="AC40" s="108" t="n">
        <x:f>IF(AC$18="","",COUNTIF(AC$20:AC$34,$A$8)*$G$8+COUNTIF(AC$20:AC$34,$A$9)*$G$9+COUNTIF(AC$20:AC$34,$A$10)*$G$10+COUNTIF(AC$20:AC$34,$A$11)*$G$11+COUNTIF(AC$20:AC$34,$A$12)*$G$12+COUNTIF(AC$20:AC$34,$A$13)*$G$13+COUNTIF(AC$20:AC$34,$A$14)*$G$14+COUNTIF(AC$20:AC$34,$A$15)*$G$15)</x:f>
        <x:v>119.75</x:v>
      </x:c>
      <x:c r="AD40" s="108" t="n">
        <x:f>IF(AD$18="","",COUNTIF(AD$20:AD$34,$A$8)*$G$8+COUNTIF(AD$20:AD$34,$A$9)*$G$9+COUNTIF(AD$20:AD$34,$A$10)*$G$10+COUNTIF(AD$20:AD$34,$A$11)*$G$11+COUNTIF(AD$20:AD$34,$A$12)*$G$12+COUNTIF(AD$20:AD$34,$A$13)*$G$13+COUNTIF(AD$20:AD$34,$A$14)*$G$14+COUNTIF(AD$20:AD$34,$A$15)*$G$15)</x:f>
        <x:v>120</x:v>
      </x:c>
      <x:c r="AE40" s="108" t="n">
        <x:f>IF(AE$18="","",COUNTIF(AE$20:AE$34,$A$8)*$G$8+COUNTIF(AE$20:AE$34,$A$9)*$G$9+COUNTIF(AE$20:AE$34,$A$10)*$G$10+COUNTIF(AE$20:AE$34,$A$11)*$G$11+COUNTIF(AE$20:AE$34,$A$12)*$G$12+COUNTIF(AE$20:AE$34,$A$13)*$G$13+COUNTIF(AE$20:AE$34,$A$14)*$G$14+COUNTIF(AE$20:AE$34,$A$15)*$G$15)</x:f>
        <x:v>103</x:v>
      </x:c>
      <x:c r="AF40" s="108" t="n">
        <x:f>IF(AF$18="","",COUNTIF(AF$20:AF$34,$A$8)*$G$8+COUNTIF(AF$20:AF$34,$A$9)*$G$9+COUNTIF(AF$20:AF$34,$A$10)*$G$10+COUNTIF(AF$20:AF$34,$A$11)*$G$11+COUNTIF(AF$20:AF$34,$A$12)*$G$12+COUNTIF(AF$20:AF$34,$A$13)*$G$13+COUNTIF(AF$20:AF$34,$A$14)*$G$14+COUNTIF(AF$20:AF$34,$A$15)*$G$15)</x:f>
        <x:v>111.5</x:v>
      </x:c>
      <x:c r="AG40" s="108" t="n">
        <x:f>IF(AG$18="","",COUNTIF(AG$20:AG$34,$A$8)*$G$8+COUNTIF(AG$20:AG$34,$A$9)*$G$9+COUNTIF(AG$20:AG$34,$A$10)*$G$10+COUNTIF(AG$20:AG$34,$A$11)*$G$11+COUNTIF(AG$20:AG$34,$A$12)*$G$12+COUNTIF(AG$20:AG$34,$A$13)*$G$13+COUNTIF(AG$20:AG$34,$A$14)*$G$14+COUNTIF(AG$20:AG$34,$A$15)*$G$15)</x:f>
        <x:v>119.75</x:v>
      </x:c>
      <x:c r="AH40" s="89"/>
      <x:c r="AI40" s="89"/>
      <x:c r="AJ40" s="89"/>
      <x:c r="AK40" s="89"/>
      <x:c r="AL40" s="89"/>
      <x:c r="AM40" s="89"/>
    </x:row>
  </x:sheetData>
  <x:mergeCells>
    <x:mergeCell ref="A1:F1"/>
    <x:mergeCell ref="A6:H6"/>
    <x:mergeCell ref="C17:AG17"/>
    <x:mergeCell ref="AH17:AM17"/>
    <x:mergeCell ref="A18:A19"/>
    <x:mergeCell ref="B18:B19"/>
    <x:mergeCell ref="A37:B37"/>
    <x:mergeCell ref="B3:C3"/>
    <x:mergeCell ref="D3:E3"/>
    <x:mergeCell ref="F3:G3"/>
    <x:mergeCell ref="I3:J3"/>
    <x:mergeCell ref="L3:N3"/>
    <x:mergeCell ref="B4:N4"/>
  </x:mergeCells>
  <x:conditionalFormatting sqref="C20:AG34">
    <x:cfRule type="expression" dxfId="78" priority="1">
      <x:formula>C20="1A"</x:formula>
    </x:cfRule>
    <x:cfRule type="expression" dxfId="79" priority="2">
      <x:formula>C20="1B"</x:formula>
    </x:cfRule>
    <x:cfRule type="expression" dxfId="80" priority="3">
      <x:formula>C20="2A"</x:formula>
    </x:cfRule>
    <x:cfRule type="expression" dxfId="81" priority="4">
      <x:formula>C20="2B"</x:formula>
    </x:cfRule>
    <x:cfRule type="expression" dxfId="82" priority="5">
      <x:formula>C20="FR"</x:formula>
    </x:cfRule>
    <x:cfRule type="expression" dxfId="83" priority="6">
      <x:formula>C20="F"</x:formula>
    </x:cfRule>
    <x:cfRule type="expression" dxfId="84" priority="7">
      <x:formula>C20="K"</x:formula>
    </x:cfRule>
    <x:cfRule type="expression" dxfId="85" priority="8">
      <x:formula>C20="U"</x:formula>
    </x:cfRule>
  </x:conditionalFormatting>
  <x:conditionalFormatting sqref="C18:AG40">
    <x:cfRule type="expression" dxfId="86" priority="9">
      <x:formula>C$18=""</x:formula>
    </x:cfRule>
  </x:conditionalFormatting>
  <x:conditionalFormatting sqref="C18:AG19">
    <x:cfRule type="expression" dxfId="87" priority="10">
      <x:formula>AND(C$18&lt;&gt;"",WEEKDAY(C$18,2)=6)</x:formula>
    </x:cfRule>
    <x:cfRule type="expression" dxfId="88" priority="11">
      <x:formula>AND(C$18&lt;&gt;"",WEEKDAY(C$18,2)=7)</x:formula>
    </x:cfRule>
    <x:cfRule type="expression" dxfId="180" priority="14">
      <x:formula>AND(C$18&lt;&gt;"",WEEKDAY(DATE($I$3,7,COLUMN()-2),2)=6)</x:formula>
    </x:cfRule>
    <x:cfRule type="expression" dxfId="181" priority="15">
      <x:formula>AND(C$18&lt;&gt;"",WEEKDAY(DATE($I$3,7,COLUMN()-2),2)=7)</x:formula>
    </x:cfRule>
  </x:conditionalFormatting>
  <x:conditionalFormatting sqref="C38:AG40">
    <x:cfRule type="expression" dxfId="89" priority="12">
      <x:formula>AND(C$18&lt;&gt;"",WEEKDAY(C$18,2)=6)</x:formula>
    </x:cfRule>
    <x:cfRule type="expression" dxfId="90" priority="13">
      <x:formula>AND(C$18&lt;&gt;"",WEEKDAY(C$18,2)=7)</x:formula>
    </x:cfRule>
    <x:cfRule type="expression" dxfId="182" priority="16">
      <x:formula>AND(C$18&lt;&gt;"",WEEKDAY(DATE($I$3,7,COLUMN()-2),2)=6)</x:formula>
    </x:cfRule>
    <x:cfRule type="expression" dxfId="183" priority="17">
      <x:formula>AND(C$18&lt;&gt;"",WEEKDAY(DATE($I$3,7,COLUMN()-2),2)=7)</x:formula>
    </x:cfRule>
  </x:conditionalFormatting>
  <x:dataValidations count="2">
    <x:dataValidation type="list" sqref="C20:AG34">
      <x:formula1>'Juli'!$A$8:$A$15</x:formula1>
    </x:dataValidation>
    <x:dataValidation type="list" sqref="I3">
      <x:formula1>"2025,2026,2027,2028,2029,2030"</x:formula1>
    </x:dataValidation>
  </x:dataValidations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20" hidden="0" customWidth="1"/>
    <x:col min="3" max="3" width="6.199999809265137" hidden="0" customWidth="1"/>
    <x:col min="4" max="4" width="6.199999809265137" hidden="0" customWidth="1"/>
    <x:col min="5" max="5" width="6.199999809265137" hidden="0" customWidth="1"/>
    <x:col min="6" max="6" width="6.199999809265137" hidden="0" customWidth="1"/>
    <x:col min="7" max="7" width="6.199999809265137" hidden="0" customWidth="1"/>
    <x:col min="8" max="8" width="6.199999809265137" hidden="0" customWidth="1"/>
    <x:col min="9" max="9" width="6.199999809265137" hidden="0" customWidth="1"/>
    <x:col min="10" max="10" width="6.199999809265137" hidden="0" customWidth="1"/>
    <x:col min="11" max="11" width="6.199999809265137" hidden="0" customWidth="1"/>
    <x:col min="12" max="12" width="6.199999809265137" hidden="0" customWidth="1"/>
    <x:col min="13" max="13" width="6.199999809265137" hidden="0" customWidth="1"/>
    <x:col min="14" max="14" width="6.199999809265137" hidden="0" customWidth="1"/>
    <x:col min="15" max="15" width="6.199999809265137" hidden="0" customWidth="1"/>
    <x:col min="16" max="16" width="6.199999809265137" hidden="0" customWidth="1"/>
    <x:col min="17" max="17" width="6.199999809265137" hidden="0" customWidth="1"/>
    <x:col min="18" max="18" width="6.199999809265137" hidden="0" customWidth="1"/>
    <x:col min="19" max="19" width="6.199999809265137" hidden="0" customWidth="1"/>
    <x:col min="20" max="20" width="6.199999809265137" hidden="0" customWidth="1"/>
    <x:col min="21" max="21" width="6.199999809265137" hidden="0" customWidth="1"/>
    <x:col min="22" max="22" width="6.199999809265137" hidden="0" customWidth="1"/>
    <x:col min="23" max="23" width="6.199999809265137" hidden="0" customWidth="1"/>
    <x:col min="24" max="24" width="6.199999809265137" hidden="0" customWidth="1"/>
    <x:col min="25" max="25" width="6.199999809265137" hidden="0" customWidth="1"/>
    <x:col min="26" max="26" width="6.199999809265137" hidden="0" customWidth="1"/>
    <x:col min="27" max="27" width="6.199999809265137" hidden="0" customWidth="1"/>
    <x:col min="28" max="28" width="6.199999809265137" hidden="0" customWidth="1"/>
    <x:col min="29" max="29" width="6.199999809265137" hidden="0" customWidth="1"/>
    <x:col min="30" max="30" width="6.199999809265137" hidden="0" customWidth="1"/>
    <x:col min="31" max="31" width="6.199999809265137" hidden="0" customWidth="1"/>
    <x:col min="32" max="32" width="6.199999809265137" hidden="0" customWidth="1"/>
    <x:col min="33" max="33" width="6.199999809265137" hidden="0" customWidth="1"/>
    <x:col min="34" max="34" width="12" hidden="0" customWidth="1"/>
    <x:col min="35" max="35" width="12" hidden="0" customWidth="1"/>
    <x:col min="36" max="36" width="12" hidden="0" customWidth="1"/>
    <x:col min="37" max="37" width="12" hidden="0" customWidth="1"/>
    <x:col min="38" max="38" width="12" hidden="0" customWidth="1"/>
    <x:col min="39" max="39" width="12" hidden="0" customWidth="1"/>
  </x:cols>
  <x:sheetData>
    <x:row r="1" ht="32" customHeight="1">
      <x:c r="A1" s="88" t="str">
        <x:v>Arbeitsplan / Dienstplan</x:v>
      </x:c>
      <x:c r="B1" s="88"/>
      <x:c r="C1" s="88"/>
      <x:c r="D1" s="88"/>
      <x:c r="E1" s="88"/>
      <x:c r="F1" s="88"/>
      <x:c r="G1" s="89"/>
      <x:c r="H1" s="89"/>
      <x:c r="I1" s="89"/>
      <x:c r="J1" s="89"/>
      <x:c r="K1" s="89"/>
      <x:c r="L1" s="89"/>
      <x:c r="M1" s="89"/>
      <x:c r="N1" s="89"/>
      <x:c r="O1" s="89"/>
      <x:c r="P1" s="89"/>
      <x:c r="Q1" s="89"/>
      <x:c r="R1" s="89"/>
      <x:c r="S1" s="89"/>
      <x:c r="T1" s="89"/>
      <x:c r="U1" s="89"/>
      <x:c r="V1" s="89"/>
      <x:c r="W1" s="89"/>
      <x:c r="X1" s="89"/>
      <x:c r="Y1" s="89"/>
      <x:c r="Z1" s="89"/>
      <x:c r="AA1" s="89"/>
      <x:c r="AB1" s="89"/>
      <x:c r="AC1" s="89"/>
      <x:c r="AD1" s="89"/>
      <x:c r="AE1" s="89"/>
      <x:c r="AF1" s="89"/>
      <x:c r="AG1" s="89"/>
      <x:c r="AH1" s="89"/>
      <x:c r="AI1" s="89"/>
      <x:c r="AJ1" s="89"/>
      <x:c r="AK1" s="89"/>
      <x:c r="AL1" s="89"/>
      <x:c r="AM1" s="89"/>
    </x:row>
    <x:row r="2">
      <x:c r="A2" s="89"/>
      <x:c r="B2" s="89"/>
      <x:c r="C2" s="89"/>
      <x:c r="D2" s="89"/>
      <x:c r="E2" s="89"/>
      <x:c r="F2" s="89"/>
      <x:c r="G2" s="89"/>
      <x:c r="H2" s="89"/>
      <x:c r="I2" s="89"/>
      <x:c r="J2" s="89"/>
      <x:c r="K2" s="89"/>
      <x:c r="L2" s="89"/>
      <x:c r="M2" s="89"/>
      <x:c r="N2" s="89"/>
      <x:c r="O2" s="89"/>
      <x:c r="P2" s="89"/>
      <x:c r="Q2" s="89"/>
      <x:c r="R2" s="89"/>
      <x:c r="S2" s="89"/>
      <x:c r="T2" s="89"/>
      <x:c r="U2" s="89"/>
      <x:c r="V2" s="89"/>
      <x:c r="W2" s="89"/>
      <x:c r="X2" s="89"/>
      <x:c r="Y2" s="89"/>
      <x:c r="Z2" s="89"/>
      <x:c r="AA2" s="89"/>
      <x:c r="AB2" s="89"/>
      <x:c r="AC2" s="89"/>
      <x:c r="AD2" s="89"/>
      <x:c r="AE2" s="89"/>
      <x:c r="AF2" s="89"/>
      <x:c r="AG2" s="89"/>
      <x:c r="AH2" s="89"/>
      <x:c r="AI2" s="89"/>
      <x:c r="AJ2" s="89"/>
      <x:c r="AK2" s="89"/>
      <x:c r="AL2" s="89"/>
      <x:c r="AM2" s="89"/>
    </x:row>
    <x:row r="3">
      <x:c r="A3" s="90" t="str">
        <x:v>Abteilung:</x:v>
      </x:c>
      <x:c r="B3" s="91" t="str">
        <x:v>Beispiel-Abteilung</x:v>
      </x:c>
      <x:c r="C3" s="91" t="str"/>
      <x:c r="D3" s="90" t="str">
        <x:v>Dienstplaner:</x:v>
      </x:c>
      <x:c r="E3" s="91" t="str"/>
      <x:c r="F3" s="91" t="str">
        <x:v>Max Müller</x:v>
      </x:c>
      <x:c r="G3" s="164" t="str"/>
      <x:c r="H3" s="90" t="str">
        <x:v>Jahr:</x:v>
      </x:c>
      <x:c r="I3" s="91" t="n">
        <x:v>2026</x:v>
      </x:c>
      <x:c r="J3" s="164" t="str"/>
      <x:c r="K3" s="90" t="str">
        <x:v>Monat:</x:v>
      </x:c>
      <x:c r="L3" s="91" t="str">
        <x:v>August</x:v>
      </x:c>
      <x:c r="M3" s="91" t="str"/>
      <x:c r="N3" s="91" t="str"/>
      <x:c r="O3" s="89"/>
      <x:c r="P3" s="89"/>
      <x:c r="Q3" s="89"/>
      <x:c r="R3" s="89"/>
      <x:c r="S3" s="89"/>
      <x:c r="T3" s="89"/>
      <x:c r="U3" s="89"/>
      <x:c r="V3" s="89"/>
      <x:c r="W3" s="89"/>
      <x:c r="X3" s="89"/>
      <x:c r="Y3" s="89"/>
      <x:c r="Z3" s="89"/>
      <x:c r="AA3" s="89"/>
      <x:c r="AB3" s="89"/>
      <x:c r="AC3" s="89"/>
      <x:c r="AD3" s="89"/>
      <x:c r="AE3" s="89"/>
      <x:c r="AF3" s="89"/>
      <x:c r="AG3" s="89"/>
      <x:c r="AH3" s="89"/>
      <x:c r="AI3" s="89"/>
      <x:c r="AJ3" s="89"/>
      <x:c r="AK3" s="89"/>
      <x:c r="AL3" s="89"/>
      <x:c r="AM3" s="89"/>
    </x:row>
    <x:row r="4">
      <x:c r="A4" s="90" t="str">
        <x:v>Hinweis:</x:v>
      </x:c>
      <x:c r="B4" s="92" t="str">
        <x:v>Schichtcodes und Zeiten sind frei anpassbar. Die Arbeitsmappe ist nicht geschützt.</x:v>
      </x:c>
      <x:c r="C4" s="92" t="str"/>
      <x:c r="D4" s="92" t="str"/>
      <x:c r="E4" s="92" t="str"/>
      <x:c r="F4" s="92" t="str"/>
      <x:c r="G4" s="92" t="str"/>
      <x:c r="H4" s="92" t="str"/>
      <x:c r="I4" s="92" t="str"/>
      <x:c r="J4" s="92" t="str"/>
      <x:c r="K4" s="92" t="str"/>
      <x:c r="L4" s="92" t="str"/>
      <x:c r="M4" s="92" t="str"/>
      <x:c r="N4" s="92" t="str"/>
      <x:c r="O4" s="89"/>
      <x:c r="P4" s="89"/>
      <x:c r="Q4" s="89"/>
      <x:c r="R4" s="89"/>
      <x:c r="S4" s="89"/>
      <x:c r="T4" s="89"/>
      <x:c r="U4" s="89"/>
      <x:c r="V4" s="89"/>
      <x:c r="W4" s="89"/>
      <x:c r="X4" s="89"/>
      <x:c r="Y4" s="89"/>
      <x:c r="Z4" s="89"/>
      <x:c r="AA4" s="89"/>
      <x:c r="AB4" s="89"/>
      <x:c r="AC4" s="89"/>
      <x:c r="AD4" s="89"/>
      <x:c r="AE4" s="89"/>
      <x:c r="AF4" s="89"/>
      <x:c r="AG4" s="89"/>
      <x:c r="AH4" s="89"/>
      <x:c r="AI4" s="89"/>
      <x:c r="AJ4" s="89"/>
      <x:c r="AK4" s="89"/>
      <x:c r="AL4" s="89"/>
      <x:c r="AM4" s="89"/>
    </x:row>
    <x:row r="5">
      <x:c r="A5" s="89"/>
      <x:c r="B5" s="89"/>
      <x:c r="C5" s="89"/>
      <x:c r="D5" s="89"/>
      <x:c r="E5" s="89"/>
      <x:c r="F5" s="89"/>
      <x:c r="G5" s="89"/>
      <x:c r="H5" s="89"/>
      <x:c r="I5" s="89"/>
      <x:c r="J5" s="89"/>
      <x:c r="K5" s="89"/>
      <x:c r="L5" s="89"/>
      <x:c r="M5" s="89"/>
      <x:c r="N5" s="89"/>
      <x:c r="O5" s="89"/>
      <x:c r="P5" s="89"/>
      <x:c r="Q5" s="89"/>
      <x:c r="R5" s="89"/>
      <x:c r="S5" s="89"/>
      <x:c r="T5" s="89"/>
      <x:c r="U5" s="89"/>
      <x:c r="V5" s="89"/>
      <x:c r="W5" s="89"/>
      <x:c r="X5" s="89"/>
      <x:c r="Y5" s="89"/>
      <x:c r="Z5" s="89"/>
      <x:c r="AA5" s="89"/>
      <x:c r="AB5" s="89"/>
      <x:c r="AC5" s="89"/>
      <x:c r="AD5" s="89"/>
      <x:c r="AE5" s="89"/>
      <x:c r="AF5" s="89"/>
      <x:c r="AG5" s="89"/>
      <x:c r="AH5" s="89"/>
      <x:c r="AI5" s="89"/>
      <x:c r="AJ5" s="89"/>
      <x:c r="AK5" s="89"/>
      <x:c r="AL5" s="89"/>
      <x:c r="AM5" s="89"/>
    </x:row>
    <x:row r="6" ht="24" customHeight="1">
      <x:c r="A6" s="93" t="str">
        <x:v>Schichtcodes und Legende</x:v>
      </x:c>
      <x:c r="B6" s="93"/>
      <x:c r="C6" s="93"/>
      <x:c r="D6" s="93"/>
      <x:c r="E6" s="93"/>
      <x:c r="F6" s="93"/>
      <x:c r="G6" s="93"/>
      <x:c r="H6" s="93"/>
      <x:c r="I6" s="89"/>
      <x:c r="J6" s="89"/>
      <x:c r="K6" s="89"/>
      <x:c r="L6" s="89"/>
      <x:c r="M6" s="89"/>
      <x:c r="N6" s="89"/>
      <x:c r="O6" s="89"/>
      <x:c r="P6" s="89"/>
      <x:c r="Q6" s="89"/>
      <x:c r="R6" s="89"/>
      <x:c r="S6" s="89"/>
      <x:c r="T6" s="89"/>
      <x:c r="U6" s="89"/>
      <x:c r="V6" s="89"/>
      <x:c r="W6" s="89"/>
      <x:c r="X6" s="89"/>
      <x:c r="Y6" s="89"/>
      <x:c r="Z6" s="89"/>
      <x:c r="AA6" s="89"/>
      <x:c r="AB6" s="89"/>
      <x:c r="AC6" s="89"/>
      <x:c r="AD6" s="89"/>
      <x:c r="AE6" s="89"/>
      <x:c r="AF6" s="89"/>
      <x:c r="AG6" s="89"/>
      <x:c r="AH6" s="89"/>
      <x:c r="AI6" s="89"/>
      <x:c r="AJ6" s="89"/>
      <x:c r="AK6" s="89"/>
      <x:c r="AL6" s="89"/>
      <x:c r="AM6" s="89"/>
    </x:row>
    <x:row r="7" ht="24" customHeight="1">
      <x:c r="A7" s="94" t="str">
        <x:v>Code</x:v>
      </x:c>
      <x:c r="B7" s="94" t="str">
        <x:v>Bezeichnung</x:v>
      </x:c>
      <x:c r="C7" s="94" t="str">
        <x:v>Start 1</x:v>
      </x:c>
      <x:c r="D7" s="94" t="str">
        <x:v>Ende 1</x:v>
      </x:c>
      <x:c r="E7" s="94" t="str">
        <x:v>Start 2</x:v>
      </x:c>
      <x:c r="F7" s="94" t="str">
        <x:v>Ende 2</x:v>
      </x:c>
      <x:c r="G7" s="94" t="str">
        <x:v>Arbeitszeit</x:v>
      </x:c>
      <x:c r="H7" s="94" t="str">
        <x:v>Farbe</x:v>
      </x:c>
      <x:c r="I7" s="89"/>
      <x:c r="J7" s="89"/>
      <x:c r="K7" s="89"/>
      <x:c r="L7" s="89"/>
      <x:c r="M7" s="89"/>
      <x:c r="N7" s="89"/>
      <x:c r="O7" s="89"/>
      <x:c r="P7" s="89"/>
      <x:c r="Q7" s="89"/>
      <x:c r="R7" s="89"/>
      <x:c r="S7" s="89"/>
      <x:c r="T7" s="89"/>
      <x:c r="U7" s="89"/>
      <x:c r="V7" s="89"/>
      <x:c r="W7" s="89"/>
      <x:c r="X7" s="89"/>
      <x:c r="Y7" s="89"/>
      <x:c r="Z7" s="89"/>
      <x:c r="AA7" s="89"/>
      <x:c r="AB7" s="89"/>
      <x:c r="AC7" s="89"/>
      <x:c r="AD7" s="89"/>
      <x:c r="AE7" s="89"/>
      <x:c r="AF7" s="89"/>
      <x:c r="AG7" s="89"/>
      <x:c r="AH7" s="89"/>
      <x:c r="AI7" s="89"/>
      <x:c r="AJ7" s="89"/>
      <x:c r="AK7" s="89"/>
      <x:c r="AL7" s="89"/>
      <x:c r="AM7" s="89"/>
    </x:row>
    <x:row r="8">
      <x:c r="A8" s="91" t="str">
        <x:v>1A</x:v>
      </x:c>
      <x:c r="B8" s="91" t="str">
        <x:v>Frühdienst</x:v>
      </x:c>
      <x:c r="C8" s="91" t="str">
        <x:v>08:00</x:v>
      </x:c>
      <x:c r="D8" s="91" t="str">
        <x:v>16:30</x:v>
      </x:c>
      <x:c r="E8" s="91" t="str"/>
      <x:c r="F8" s="91" t="str"/>
      <x:c r="G8" s="168" t="n">
        <x:v>8.5</x:v>
      </x:c>
      <x:c r="H8" s="96" t="str">
        <x:v>1A</x:v>
      </x:c>
      <x:c r="I8" s="89"/>
      <x:c r="J8" s="89"/>
      <x:c r="K8" s="89"/>
      <x:c r="L8" s="89"/>
      <x:c r="M8" s="89"/>
      <x:c r="N8" s="89"/>
      <x:c r="O8" s="89"/>
      <x:c r="P8" s="89"/>
      <x:c r="Q8" s="89"/>
      <x:c r="R8" s="89"/>
      <x:c r="S8" s="89"/>
      <x:c r="T8" s="89"/>
      <x:c r="U8" s="89"/>
      <x:c r="V8" s="89"/>
      <x:c r="W8" s="89"/>
      <x:c r="X8" s="89"/>
      <x:c r="Y8" s="89"/>
      <x:c r="Z8" s="89"/>
      <x:c r="AA8" s="89"/>
      <x:c r="AB8" s="89"/>
      <x:c r="AC8" s="89"/>
      <x:c r="AD8" s="89"/>
      <x:c r="AE8" s="89"/>
      <x:c r="AF8" s="89"/>
      <x:c r="AG8" s="89"/>
      <x:c r="AH8" s="89"/>
      <x:c r="AI8" s="89"/>
      <x:c r="AJ8" s="89"/>
      <x:c r="AK8" s="89"/>
      <x:c r="AL8" s="89"/>
      <x:c r="AM8" s="89"/>
    </x:row>
    <x:row r="9">
      <x:c r="A9" s="91" t="str">
        <x:v>1B</x:v>
      </x:c>
      <x:c r="B9" s="91" t="str">
        <x:v>Spätdienst</x:v>
      </x:c>
      <x:c r="C9" s="91" t="str">
        <x:v>10:45</x:v>
      </x:c>
      <x:c r="D9" s="91" t="str">
        <x:v>19:15</x:v>
      </x:c>
      <x:c r="E9" s="91" t="str"/>
      <x:c r="F9" s="91" t="str"/>
      <x:c r="G9" s="168" t="n">
        <x:v>8.5</x:v>
      </x:c>
      <x:c r="H9" s="97" t="str">
        <x:v>1B</x:v>
      </x:c>
      <x:c r="I9" s="89"/>
      <x:c r="J9" s="89"/>
      <x:c r="K9" s="89"/>
      <x:c r="L9" s="89"/>
      <x:c r="M9" s="89"/>
      <x:c r="N9" s="89"/>
      <x:c r="O9" s="89"/>
      <x:c r="P9" s="89"/>
      <x:c r="Q9" s="89"/>
      <x:c r="R9" s="89"/>
      <x:c r="S9" s="89"/>
      <x:c r="T9" s="89"/>
      <x:c r="U9" s="89"/>
      <x:c r="V9" s="89"/>
      <x:c r="W9" s="89"/>
      <x:c r="X9" s="89"/>
      <x:c r="Y9" s="89"/>
      <x:c r="Z9" s="89"/>
      <x:c r="AA9" s="89"/>
      <x:c r="AB9" s="89"/>
      <x:c r="AC9" s="89"/>
      <x:c r="AD9" s="89"/>
      <x:c r="AE9" s="89"/>
      <x:c r="AF9" s="89"/>
      <x:c r="AG9" s="89"/>
      <x:c r="AH9" s="89"/>
      <x:c r="AI9" s="89"/>
      <x:c r="AJ9" s="89"/>
      <x:c r="AK9" s="89"/>
      <x:c r="AL9" s="89"/>
      <x:c r="AM9" s="89"/>
    </x:row>
    <x:row r="10">
      <x:c r="A10" s="91" t="str">
        <x:v>2A</x:v>
      </x:c>
      <x:c r="B10" s="91" t="str">
        <x:v>Geteilter Dienst</x:v>
      </x:c>
      <x:c r="C10" s="91" t="str">
        <x:v>08:00</x:v>
      </x:c>
      <x:c r="D10" s="91" t="str">
        <x:v>12:00</x:v>
      </x:c>
      <x:c r="E10" s="91" t="str">
        <x:v>13:15</x:v>
      </x:c>
      <x:c r="F10" s="91" t="str">
        <x:v>18:00</x:v>
      </x:c>
      <x:c r="G10" s="168" t="n">
        <x:v>8.75</x:v>
      </x:c>
      <x:c r="H10" s="98" t="str">
        <x:v>2A</x:v>
      </x:c>
      <x:c r="I10" s="89"/>
      <x:c r="J10" s="89"/>
      <x:c r="K10" s="89"/>
      <x:c r="L10" s="89"/>
      <x:c r="M10" s="89"/>
      <x:c r="N10" s="89"/>
      <x:c r="O10" s="89"/>
      <x:c r="P10" s="89"/>
      <x:c r="Q10" s="89"/>
      <x:c r="R10" s="89"/>
      <x:c r="S10" s="89"/>
      <x:c r="T10" s="89"/>
      <x:c r="U10" s="89"/>
      <x:c r="V10" s="89"/>
      <x:c r="W10" s="89"/>
      <x:c r="X10" s="89"/>
      <x:c r="Y10" s="89"/>
      <x:c r="Z10" s="89"/>
      <x:c r="AA10" s="89"/>
      <x:c r="AB10" s="89"/>
      <x:c r="AC10" s="89"/>
      <x:c r="AD10" s="89"/>
      <x:c r="AE10" s="89"/>
      <x:c r="AF10" s="89"/>
      <x:c r="AG10" s="89"/>
      <x:c r="AH10" s="89"/>
      <x:c r="AI10" s="89"/>
      <x:c r="AJ10" s="89"/>
      <x:c r="AK10" s="89"/>
      <x:c r="AL10" s="89"/>
      <x:c r="AM10" s="89"/>
    </x:row>
    <x:row r="11">
      <x:c r="A11" s="91" t="str">
        <x:v>2B</x:v>
      </x:c>
      <x:c r="B11" s="91" t="str">
        <x:v>Abenddienst</x:v>
      </x:c>
      <x:c r="C11" s="91" t="str">
        <x:v>13:00</x:v>
      </x:c>
      <x:c r="D11" s="91" t="str">
        <x:v>21:30</x:v>
      </x:c>
      <x:c r="E11" s="91" t="str"/>
      <x:c r="F11" s="91" t="str"/>
      <x:c r="G11" s="168" t="n">
        <x:v>8.5</x:v>
      </x:c>
      <x:c r="H11" s="99" t="str">
        <x:v>2B</x:v>
      </x:c>
      <x:c r="I11" s="89"/>
      <x:c r="J11" s="89"/>
      <x:c r="K11" s="89"/>
      <x:c r="L11" s="89"/>
      <x:c r="M11" s="89"/>
      <x:c r="N11" s="89"/>
      <x:c r="O11" s="89"/>
      <x:c r="P11" s="89"/>
      <x:c r="Q11" s="89"/>
      <x:c r="R11" s="89"/>
      <x:c r="S11" s="89"/>
      <x:c r="T11" s="89"/>
      <x:c r="U11" s="89"/>
      <x:c r="V11" s="89"/>
      <x:c r="W11" s="89"/>
      <x:c r="X11" s="89"/>
      <x:c r="Y11" s="89"/>
      <x:c r="Z11" s="89"/>
      <x:c r="AA11" s="89"/>
      <x:c r="AB11" s="89"/>
      <x:c r="AC11" s="89"/>
      <x:c r="AD11" s="89"/>
      <x:c r="AE11" s="89"/>
      <x:c r="AF11" s="89"/>
      <x:c r="AG11" s="89"/>
      <x:c r="AH11" s="89"/>
      <x:c r="AI11" s="89"/>
      <x:c r="AJ11" s="89"/>
      <x:c r="AK11" s="89"/>
      <x:c r="AL11" s="89"/>
      <x:c r="AM11" s="89"/>
    </x:row>
    <x:row r="12">
      <x:c r="A12" s="91" t="str">
        <x:v>FR</x:v>
      </x:c>
      <x:c r="B12" s="91" t="str">
        <x:v>Frei</x:v>
      </x:c>
      <x:c r="C12" s="91" t="str"/>
      <x:c r="D12" s="91" t="str"/>
      <x:c r="E12" s="91" t="str"/>
      <x:c r="F12" s="91" t="str"/>
      <x:c r="G12" s="168" t="n">
        <x:v>0</x:v>
      </x:c>
      <x:c r="H12" s="100" t="str">
        <x:v>FR</x:v>
      </x:c>
      <x:c r="I12" s="89"/>
      <x:c r="J12" s="89"/>
      <x:c r="K12" s="89"/>
      <x:c r="L12" s="89"/>
      <x:c r="M12" s="89"/>
      <x:c r="N12" s="89"/>
      <x:c r="O12" s="89"/>
      <x:c r="P12" s="89"/>
      <x:c r="Q12" s="89"/>
      <x:c r="R12" s="89"/>
      <x:c r="S12" s="89"/>
      <x:c r="T12" s="89"/>
      <x:c r="U12" s="89"/>
      <x:c r="V12" s="89"/>
      <x:c r="W12" s="89"/>
      <x:c r="X12" s="89"/>
      <x:c r="Y12" s="89"/>
      <x:c r="Z12" s="89"/>
      <x:c r="AA12" s="89"/>
      <x:c r="AB12" s="89"/>
      <x:c r="AC12" s="89"/>
      <x:c r="AD12" s="89"/>
      <x:c r="AE12" s="89"/>
      <x:c r="AF12" s="89"/>
      <x:c r="AG12" s="89"/>
      <x:c r="AH12" s="89"/>
      <x:c r="AI12" s="89"/>
      <x:c r="AJ12" s="89"/>
      <x:c r="AK12" s="89"/>
      <x:c r="AL12" s="89"/>
      <x:c r="AM12" s="89"/>
    </x:row>
    <x:row r="13">
      <x:c r="A13" s="91" t="str">
        <x:v>F</x:v>
      </x:c>
      <x:c r="B13" s="91" t="str">
        <x:v>Ferien / Urlaub</x:v>
      </x:c>
      <x:c r="C13" s="91" t="str"/>
      <x:c r="D13" s="91" t="str"/>
      <x:c r="E13" s="91" t="str"/>
      <x:c r="F13" s="91" t="str"/>
      <x:c r="G13" s="168" t="n">
        <x:v>0</x:v>
      </x:c>
      <x:c r="H13" s="101" t="str">
        <x:v>F</x:v>
      </x:c>
      <x:c r="I13" s="89"/>
      <x:c r="J13" s="89"/>
      <x:c r="K13" s="89"/>
      <x:c r="L13" s="89"/>
      <x:c r="M13" s="89"/>
      <x:c r="N13" s="89"/>
      <x:c r="O13" s="89"/>
      <x:c r="P13" s="89"/>
      <x:c r="Q13" s="89"/>
      <x:c r="R13" s="89"/>
      <x:c r="S13" s="89"/>
      <x:c r="T13" s="89"/>
      <x:c r="U13" s="89"/>
      <x:c r="V13" s="89"/>
      <x:c r="W13" s="89"/>
      <x:c r="X13" s="89"/>
      <x:c r="Y13" s="89"/>
      <x:c r="Z13" s="89"/>
      <x:c r="AA13" s="89"/>
      <x:c r="AB13" s="89"/>
      <x:c r="AC13" s="89"/>
      <x:c r="AD13" s="89"/>
      <x:c r="AE13" s="89"/>
      <x:c r="AF13" s="89"/>
      <x:c r="AG13" s="89"/>
      <x:c r="AH13" s="89"/>
      <x:c r="AI13" s="89"/>
      <x:c r="AJ13" s="89"/>
      <x:c r="AK13" s="89"/>
      <x:c r="AL13" s="89"/>
      <x:c r="AM13" s="89"/>
    </x:row>
    <x:row r="14">
      <x:c r="A14" s="91" t="str">
        <x:v>K</x:v>
      </x:c>
      <x:c r="B14" s="91" t="str">
        <x:v>Krank</x:v>
      </x:c>
      <x:c r="C14" s="91" t="str"/>
      <x:c r="D14" s="91" t="str"/>
      <x:c r="E14" s="91" t="str"/>
      <x:c r="F14" s="91" t="str"/>
      <x:c r="G14" s="168" t="n">
        <x:v>0</x:v>
      </x:c>
      <x:c r="H14" s="102" t="str">
        <x:v>K</x:v>
      </x:c>
      <x:c r="I14" s="89"/>
      <x:c r="J14" s="89"/>
      <x:c r="K14" s="89"/>
      <x:c r="L14" s="89"/>
      <x:c r="M14" s="89"/>
      <x:c r="N14" s="89"/>
      <x:c r="O14" s="89"/>
      <x:c r="P14" s="89"/>
      <x:c r="Q14" s="89"/>
      <x:c r="R14" s="89"/>
      <x:c r="S14" s="89"/>
      <x:c r="T14" s="89"/>
      <x:c r="U14" s="89"/>
      <x:c r="V14" s="89"/>
      <x:c r="W14" s="89"/>
      <x:c r="X14" s="89"/>
      <x:c r="Y14" s="89"/>
      <x:c r="Z14" s="89"/>
      <x:c r="AA14" s="89"/>
      <x:c r="AB14" s="89"/>
      <x:c r="AC14" s="89"/>
      <x:c r="AD14" s="89"/>
      <x:c r="AE14" s="89"/>
      <x:c r="AF14" s="89"/>
      <x:c r="AG14" s="89"/>
      <x:c r="AH14" s="89"/>
      <x:c r="AI14" s="89"/>
      <x:c r="AJ14" s="89"/>
      <x:c r="AK14" s="89"/>
      <x:c r="AL14" s="89"/>
      <x:c r="AM14" s="89"/>
    </x:row>
    <x:row r="15">
      <x:c r="A15" s="91" t="str">
        <x:v>U</x:v>
      </x:c>
      <x:c r="B15" s="91" t="str">
        <x:v>Unfall</x:v>
      </x:c>
      <x:c r="C15" s="91" t="str"/>
      <x:c r="D15" s="91" t="str"/>
      <x:c r="E15" s="91" t="str"/>
      <x:c r="F15" s="91" t="str"/>
      <x:c r="G15" s="168" t="n">
        <x:v>0</x:v>
      </x:c>
      <x:c r="H15" s="103" t="str">
        <x:v>U</x:v>
      </x:c>
      <x:c r="I15" s="89"/>
      <x:c r="J15" s="89"/>
      <x:c r="K15" s="89"/>
      <x:c r="L15" s="89"/>
      <x:c r="M15" s="89"/>
      <x:c r="N15" s="89"/>
      <x:c r="O15" s="89"/>
      <x:c r="P15" s="89"/>
      <x:c r="Q15" s="89"/>
      <x:c r="R15" s="89"/>
      <x:c r="S15" s="89"/>
      <x:c r="T15" s="89"/>
      <x:c r="U15" s="89"/>
      <x:c r="V15" s="89"/>
      <x:c r="W15" s="89"/>
      <x:c r="X15" s="89"/>
      <x:c r="Y15" s="89"/>
      <x:c r="Z15" s="89"/>
      <x:c r="AA15" s="89"/>
      <x:c r="AB15" s="89"/>
      <x:c r="AC15" s="89"/>
      <x:c r="AD15" s="89"/>
      <x:c r="AE15" s="89"/>
      <x:c r="AF15" s="89"/>
      <x:c r="AG15" s="89"/>
      <x:c r="AH15" s="89"/>
      <x:c r="AI15" s="89"/>
      <x:c r="AJ15" s="89"/>
      <x:c r="AK15" s="89"/>
      <x:c r="AL15" s="89"/>
      <x:c r="AM15" s="89"/>
    </x:row>
    <x:row r="16">
      <x:c r="A16" s="89"/>
      <x:c r="B16" s="89"/>
      <x:c r="C16" s="89"/>
      <x:c r="D16" s="89"/>
      <x:c r="E16" s="89"/>
      <x:c r="F16" s="89"/>
      <x:c r="G16" s="89"/>
      <x:c r="H16" s="89"/>
      <x:c r="I16" s="89"/>
      <x:c r="J16" s="89"/>
      <x:c r="K16" s="89"/>
      <x:c r="L16" s="89"/>
      <x:c r="M16" s="89"/>
      <x:c r="N16" s="89"/>
      <x:c r="O16" s="89"/>
      <x:c r="P16" s="89"/>
      <x:c r="Q16" s="89"/>
      <x:c r="R16" s="89"/>
      <x:c r="S16" s="89"/>
      <x:c r="T16" s="89"/>
      <x:c r="U16" s="89"/>
      <x:c r="V16" s="89"/>
      <x:c r="W16" s="89"/>
      <x:c r="X16" s="89"/>
      <x:c r="Y16" s="89"/>
      <x:c r="Z16" s="89"/>
      <x:c r="AA16" s="89"/>
      <x:c r="AB16" s="89"/>
      <x:c r="AC16" s="89"/>
      <x:c r="AD16" s="89"/>
      <x:c r="AE16" s="89"/>
      <x:c r="AF16" s="89"/>
      <x:c r="AG16" s="89"/>
      <x:c r="AH16" s="89"/>
      <x:c r="AI16" s="89"/>
      <x:c r="AJ16" s="89"/>
      <x:c r="AK16" s="89"/>
      <x:c r="AL16" s="89"/>
      <x:c r="AM16" s="89"/>
    </x:row>
    <x:row r="17" ht="24" customHeight="1">
      <x:c r="A17" s="89"/>
      <x:c r="B17" s="89"/>
      <x:c r="C17" s="93" t="str">
        <x:v>August</x:v>
      </x:c>
      <x:c r="D17" s="93"/>
      <x:c r="E17" s="93"/>
      <x:c r="F17" s="93"/>
      <x:c r="G17" s="93"/>
      <x:c r="H17" s="93"/>
      <x:c r="I17" s="93"/>
      <x:c r="J17" s="93"/>
      <x:c r="K17" s="93"/>
      <x:c r="L17" s="93"/>
      <x:c r="M17" s="93"/>
      <x:c r="N17" s="93"/>
      <x:c r="O17" s="93"/>
      <x:c r="P17" s="93"/>
      <x:c r="Q17" s="93"/>
      <x:c r="R17" s="93"/>
      <x:c r="S17" s="93"/>
      <x:c r="T17" s="93"/>
      <x:c r="U17" s="93"/>
      <x:c r="V17" s="93"/>
      <x:c r="W17" s="93"/>
      <x:c r="X17" s="93"/>
      <x:c r="Y17" s="93"/>
      <x:c r="Z17" s="93"/>
      <x:c r="AA17" s="93"/>
      <x:c r="AB17" s="93"/>
      <x:c r="AC17" s="93"/>
      <x:c r="AD17" s="93"/>
      <x:c r="AE17" s="93"/>
      <x:c r="AF17" s="93"/>
      <x:c r="AG17" s="93"/>
      <x:c r="AH17" s="93" t="str">
        <x:v>Monatliche Kontrolle</x:v>
      </x:c>
      <x:c r="AI17" s="93"/>
      <x:c r="AJ17" s="93"/>
      <x:c r="AK17" s="93"/>
      <x:c r="AL17" s="93"/>
      <x:c r="AM17" s="93"/>
    </x:row>
    <x:row r="18" ht="24" customHeight="1">
      <x:c r="A18" s="94" t="str">
        <x:v>MitarbeiterIn</x:v>
      </x:c>
      <x:c r="B18" s="94" t="str">
        <x:v>Bemerkung</x:v>
      </x:c>
      <x:c r="C18" s="104" t="str">
        <x:f>IF(COLUMN()-2&lt;=DAY(EOMONTH(DATE($I$3,8,1),0)),RIGHT("0"&amp;COLUMN()-2,2)&amp;"."&amp;RIGHT("0"&amp;8,2)&amp;".","")</x:f>
        <x:v>1.8.</x:v>
      </x:c>
      <x:c r="D18" s="104" t="str">
        <x:f>IF(COLUMN()-2&lt;=DAY(EOMONTH(DATE($I$3,8,1),0)),RIGHT("0"&amp;COLUMN()-2,2)&amp;"."&amp;RIGHT("0"&amp;8,2)&amp;".","")</x:f>
        <x:v>2.8.</x:v>
      </x:c>
      <x:c r="E18" s="104" t="str">
        <x:f>IF(COLUMN()-2&lt;=DAY(EOMONTH(DATE($I$3,8,1),0)),RIGHT("0"&amp;COLUMN()-2,2)&amp;"."&amp;RIGHT("0"&amp;8,2)&amp;".","")</x:f>
        <x:v>3.8.</x:v>
      </x:c>
      <x:c r="F18" s="104" t="str">
        <x:f>IF(COLUMN()-2&lt;=DAY(EOMONTH(DATE($I$3,8,1),0)),RIGHT("0"&amp;COLUMN()-2,2)&amp;"."&amp;RIGHT("0"&amp;8,2)&amp;".","")</x:f>
        <x:v>4.8.</x:v>
      </x:c>
      <x:c r="G18" s="104" t="str">
        <x:f>IF(COLUMN()-2&lt;=DAY(EOMONTH(DATE($I$3,8,1),0)),RIGHT("0"&amp;COLUMN()-2,2)&amp;"."&amp;RIGHT("0"&amp;8,2)&amp;".","")</x:f>
        <x:v>5.8.</x:v>
      </x:c>
      <x:c r="H18" s="104" t="str">
        <x:f>IF(COLUMN()-2&lt;=DAY(EOMONTH(DATE($I$3,8,1),0)),RIGHT("0"&amp;COLUMN()-2,2)&amp;"."&amp;RIGHT("0"&amp;8,2)&amp;".","")</x:f>
        <x:v>6.8.</x:v>
      </x:c>
      <x:c r="I18" s="104" t="str">
        <x:f>IF(COLUMN()-2&lt;=DAY(EOMONTH(DATE($I$3,8,1),0)),RIGHT("0"&amp;COLUMN()-2,2)&amp;"."&amp;RIGHT("0"&amp;8,2)&amp;".","")</x:f>
        <x:v>7.8.</x:v>
      </x:c>
      <x:c r="J18" s="104" t="str">
        <x:f>IF(COLUMN()-2&lt;=DAY(EOMONTH(DATE($I$3,8,1),0)),RIGHT("0"&amp;COLUMN()-2,2)&amp;"."&amp;RIGHT("0"&amp;8,2)&amp;".","")</x:f>
        <x:v>8.8.</x:v>
      </x:c>
      <x:c r="K18" s="104" t="str">
        <x:f>IF(COLUMN()-2&lt;=DAY(EOMONTH(DATE($I$3,8,1),0)),RIGHT("0"&amp;COLUMN()-2,2)&amp;"."&amp;RIGHT("0"&amp;8,2)&amp;".","")</x:f>
        <x:v>9.8.</x:v>
      </x:c>
      <x:c r="L18" s="104" t="str">
        <x:f>IF(COLUMN()-2&lt;=DAY(EOMONTH(DATE($I$3,8,1),0)),RIGHT("0"&amp;COLUMN()-2,2)&amp;"."&amp;RIGHT("0"&amp;8,2)&amp;".","")</x:f>
        <x:v>10.8.</x:v>
      </x:c>
      <x:c r="M18" s="104" t="str">
        <x:f>IF(COLUMN()-2&lt;=DAY(EOMONTH(DATE($I$3,8,1),0)),RIGHT("0"&amp;COLUMN()-2,2)&amp;"."&amp;RIGHT("0"&amp;8,2)&amp;".","")</x:f>
        <x:v>11.8.</x:v>
      </x:c>
      <x:c r="N18" s="104" t="str">
        <x:f>IF(COLUMN()-2&lt;=DAY(EOMONTH(DATE($I$3,8,1),0)),RIGHT("0"&amp;COLUMN()-2,2)&amp;"."&amp;RIGHT("0"&amp;8,2)&amp;".","")</x:f>
        <x:v>12.8.</x:v>
      </x:c>
      <x:c r="O18" s="104" t="str">
        <x:f>IF(COLUMN()-2&lt;=DAY(EOMONTH(DATE($I$3,8,1),0)),RIGHT("0"&amp;COLUMN()-2,2)&amp;"."&amp;RIGHT("0"&amp;8,2)&amp;".","")</x:f>
        <x:v>13.8.</x:v>
      </x:c>
      <x:c r="P18" s="104" t="str">
        <x:f>IF(COLUMN()-2&lt;=DAY(EOMONTH(DATE($I$3,8,1),0)),RIGHT("0"&amp;COLUMN()-2,2)&amp;"."&amp;RIGHT("0"&amp;8,2)&amp;".","")</x:f>
        <x:v>14.8.</x:v>
      </x:c>
      <x:c r="Q18" s="104" t="str">
        <x:f>IF(COLUMN()-2&lt;=DAY(EOMONTH(DATE($I$3,8,1),0)),RIGHT("0"&amp;COLUMN()-2,2)&amp;"."&amp;RIGHT("0"&amp;8,2)&amp;".","")</x:f>
        <x:v>15.8.</x:v>
      </x:c>
      <x:c r="R18" s="104" t="str">
        <x:f>IF(COLUMN()-2&lt;=DAY(EOMONTH(DATE($I$3,8,1),0)),RIGHT("0"&amp;COLUMN()-2,2)&amp;"."&amp;RIGHT("0"&amp;8,2)&amp;".","")</x:f>
        <x:v>16.8.</x:v>
      </x:c>
      <x:c r="S18" s="104" t="str">
        <x:f>IF(COLUMN()-2&lt;=DAY(EOMONTH(DATE($I$3,8,1),0)),RIGHT("0"&amp;COLUMN()-2,2)&amp;"."&amp;RIGHT("0"&amp;8,2)&amp;".","")</x:f>
        <x:v>17.8.</x:v>
      </x:c>
      <x:c r="T18" s="104" t="str">
        <x:f>IF(COLUMN()-2&lt;=DAY(EOMONTH(DATE($I$3,8,1),0)),RIGHT("0"&amp;COLUMN()-2,2)&amp;"."&amp;RIGHT("0"&amp;8,2)&amp;".","")</x:f>
        <x:v>18.8.</x:v>
      </x:c>
      <x:c r="U18" s="104" t="str">
        <x:f>IF(COLUMN()-2&lt;=DAY(EOMONTH(DATE($I$3,8,1),0)),RIGHT("0"&amp;COLUMN()-2,2)&amp;"."&amp;RIGHT("0"&amp;8,2)&amp;".","")</x:f>
        <x:v>19.8.</x:v>
      </x:c>
      <x:c r="V18" s="104" t="str">
        <x:f>IF(COLUMN()-2&lt;=DAY(EOMONTH(DATE($I$3,8,1),0)),RIGHT("0"&amp;COLUMN()-2,2)&amp;"."&amp;RIGHT("0"&amp;8,2)&amp;".","")</x:f>
        <x:v>20.8.</x:v>
      </x:c>
      <x:c r="W18" s="104" t="str">
        <x:f>IF(COLUMN()-2&lt;=DAY(EOMONTH(DATE($I$3,8,1),0)),RIGHT("0"&amp;COLUMN()-2,2)&amp;"."&amp;RIGHT("0"&amp;8,2)&amp;".","")</x:f>
        <x:v>21.8.</x:v>
      </x:c>
      <x:c r="X18" s="104" t="str">
        <x:f>IF(COLUMN()-2&lt;=DAY(EOMONTH(DATE($I$3,8,1),0)),RIGHT("0"&amp;COLUMN()-2,2)&amp;"."&amp;RIGHT("0"&amp;8,2)&amp;".","")</x:f>
        <x:v>22.8.</x:v>
      </x:c>
      <x:c r="Y18" s="104" t="str">
        <x:f>IF(COLUMN()-2&lt;=DAY(EOMONTH(DATE($I$3,8,1),0)),RIGHT("0"&amp;COLUMN()-2,2)&amp;"."&amp;RIGHT("0"&amp;8,2)&amp;".","")</x:f>
        <x:v>23.8.</x:v>
      </x:c>
      <x:c r="Z18" s="104" t="str">
        <x:f>IF(COLUMN()-2&lt;=DAY(EOMONTH(DATE($I$3,8,1),0)),RIGHT("0"&amp;COLUMN()-2,2)&amp;"."&amp;RIGHT("0"&amp;8,2)&amp;".","")</x:f>
        <x:v>24.8.</x:v>
      </x:c>
      <x:c r="AA18" s="104" t="str">
        <x:f>IF(COLUMN()-2&lt;=DAY(EOMONTH(DATE($I$3,8,1),0)),RIGHT("0"&amp;COLUMN()-2,2)&amp;"."&amp;RIGHT("0"&amp;8,2)&amp;".","")</x:f>
        <x:v>25.8.</x:v>
      </x:c>
      <x:c r="AB18" s="104" t="str">
        <x:f>IF(COLUMN()-2&lt;=DAY(EOMONTH(DATE($I$3,8,1),0)),RIGHT("0"&amp;COLUMN()-2,2)&amp;"."&amp;RIGHT("0"&amp;8,2)&amp;".","")</x:f>
        <x:v>26.8.</x:v>
      </x:c>
      <x:c r="AC18" s="104" t="str">
        <x:f>IF(COLUMN()-2&lt;=DAY(EOMONTH(DATE($I$3,8,1),0)),RIGHT("0"&amp;COLUMN()-2,2)&amp;"."&amp;RIGHT("0"&amp;8,2)&amp;".","")</x:f>
        <x:v>27.8.</x:v>
      </x:c>
      <x:c r="AD18" s="104" t="str">
        <x:f>IF(COLUMN()-2&lt;=DAY(EOMONTH(DATE($I$3,8,1),0)),RIGHT("0"&amp;COLUMN()-2,2)&amp;"."&amp;RIGHT("0"&amp;8,2)&amp;".","")</x:f>
        <x:v>28.8.</x:v>
      </x:c>
      <x:c r="AE18" s="104" t="str">
        <x:f>IF(COLUMN()-2&lt;=DAY(EOMONTH(DATE($I$3,8,1),0)),RIGHT("0"&amp;COLUMN()-2,2)&amp;"."&amp;RIGHT("0"&amp;8,2)&amp;".","")</x:f>
        <x:v>29.8.</x:v>
      </x:c>
      <x:c r="AF18" s="104" t="str">
        <x:f>IF(COLUMN()-2&lt;=DAY(EOMONTH(DATE($I$3,8,1),0)),RIGHT("0"&amp;COLUMN()-2,2)&amp;"."&amp;RIGHT("0"&amp;8,2)&amp;".","")</x:f>
        <x:v>30.8.</x:v>
      </x:c>
      <x:c r="AG18" s="104" t="str">
        <x:f>IF(COLUMN()-2&lt;=DAY(EOMONTH(DATE($I$3,8,1),0)),RIGHT("0"&amp;COLUMN()-2,2)&amp;"."&amp;RIGHT("0"&amp;8,2)&amp;".","")</x:f>
        <x:v>31.8.</x:v>
      </x:c>
      <x:c r="AH18" s="94" t="str">
        <x:v>Dienste</x:v>
      </x:c>
      <x:c r="AI18" s="94" t="str">
        <x:v>Arbeitsstunden</x:v>
      </x:c>
      <x:c r="AJ18" s="94" t="str">
        <x:v>Frei</x:v>
      </x:c>
      <x:c r="AK18" s="94" t="str">
        <x:v>Ferien</x:v>
      </x:c>
      <x:c r="AL18" s="94" t="str">
        <x:v>Krank</x:v>
      </x:c>
      <x:c r="AM18" s="94" t="str">
        <x:v>Unfall</x:v>
      </x:c>
    </x:row>
    <x:row r="19" ht="24" customHeight="1">
      <x:c r="A19" s="94"/>
      <x:c r="B19" s="94"/>
      <x:c r="C19" s="94" t="str">
        <x:f>IF(COLUMN()-2&lt;=DAY(EOMONTH(DATE($I$3,8,1),0)),CHOOSE(WEEKDAY(DATE($I$3,8,COLUMN()-2),2),"Mo","Di","Mi","Do","Fr","Sa","So"),"")</x:f>
        <x:v>Sa</x:v>
      </x:c>
      <x:c r="D19" s="94" t="str">
        <x:f>IF(COLUMN()-2&lt;=DAY(EOMONTH(DATE($I$3,8,1),0)),CHOOSE(WEEKDAY(DATE($I$3,8,COLUMN()-2),2),"Mo","Di","Mi","Do","Fr","Sa","So"),"")</x:f>
        <x:v>So</x:v>
      </x:c>
      <x:c r="E19" s="94" t="str">
        <x:f>IF(COLUMN()-2&lt;=DAY(EOMONTH(DATE($I$3,8,1),0)),CHOOSE(WEEKDAY(DATE($I$3,8,COLUMN()-2),2),"Mo","Di","Mi","Do","Fr","Sa","So"),"")</x:f>
        <x:v>Mo</x:v>
      </x:c>
      <x:c r="F19" s="94" t="str">
        <x:f>IF(COLUMN()-2&lt;=DAY(EOMONTH(DATE($I$3,8,1),0)),CHOOSE(WEEKDAY(DATE($I$3,8,COLUMN()-2),2),"Mo","Di","Mi","Do","Fr","Sa","So"),"")</x:f>
        <x:v>Di</x:v>
      </x:c>
      <x:c r="G19" s="94" t="str">
        <x:f>IF(COLUMN()-2&lt;=DAY(EOMONTH(DATE($I$3,8,1),0)),CHOOSE(WEEKDAY(DATE($I$3,8,COLUMN()-2),2),"Mo","Di","Mi","Do","Fr","Sa","So"),"")</x:f>
        <x:v>Mi</x:v>
      </x:c>
      <x:c r="H19" s="94" t="str">
        <x:f>IF(COLUMN()-2&lt;=DAY(EOMONTH(DATE($I$3,8,1),0)),CHOOSE(WEEKDAY(DATE($I$3,8,COLUMN()-2),2),"Mo","Di","Mi","Do","Fr","Sa","So"),"")</x:f>
        <x:v>Do</x:v>
      </x:c>
      <x:c r="I19" s="94" t="str">
        <x:f>IF(COLUMN()-2&lt;=DAY(EOMONTH(DATE($I$3,8,1),0)),CHOOSE(WEEKDAY(DATE($I$3,8,COLUMN()-2),2),"Mo","Di","Mi","Do","Fr","Sa","So"),"")</x:f>
        <x:v>Fr</x:v>
      </x:c>
      <x:c r="J19" s="94" t="str">
        <x:f>IF(COLUMN()-2&lt;=DAY(EOMONTH(DATE($I$3,8,1),0)),CHOOSE(WEEKDAY(DATE($I$3,8,COLUMN()-2),2),"Mo","Di","Mi","Do","Fr","Sa","So"),"")</x:f>
        <x:v>Sa</x:v>
      </x:c>
      <x:c r="K19" s="94" t="str">
        <x:f>IF(COLUMN()-2&lt;=DAY(EOMONTH(DATE($I$3,8,1),0)),CHOOSE(WEEKDAY(DATE($I$3,8,COLUMN()-2),2),"Mo","Di","Mi","Do","Fr","Sa","So"),"")</x:f>
        <x:v>So</x:v>
      </x:c>
      <x:c r="L19" s="94" t="str">
        <x:f>IF(COLUMN()-2&lt;=DAY(EOMONTH(DATE($I$3,8,1),0)),CHOOSE(WEEKDAY(DATE($I$3,8,COLUMN()-2),2),"Mo","Di","Mi","Do","Fr","Sa","So"),"")</x:f>
        <x:v>Mo</x:v>
      </x:c>
      <x:c r="M19" s="94" t="str">
        <x:f>IF(COLUMN()-2&lt;=DAY(EOMONTH(DATE($I$3,8,1),0)),CHOOSE(WEEKDAY(DATE($I$3,8,COLUMN()-2),2),"Mo","Di","Mi","Do","Fr","Sa","So"),"")</x:f>
        <x:v>Di</x:v>
      </x:c>
      <x:c r="N19" s="94" t="str">
        <x:f>IF(COLUMN()-2&lt;=DAY(EOMONTH(DATE($I$3,8,1),0)),CHOOSE(WEEKDAY(DATE($I$3,8,COLUMN()-2),2),"Mo","Di","Mi","Do","Fr","Sa","So"),"")</x:f>
        <x:v>Mi</x:v>
      </x:c>
      <x:c r="O19" s="94" t="str">
        <x:f>IF(COLUMN()-2&lt;=DAY(EOMONTH(DATE($I$3,8,1),0)),CHOOSE(WEEKDAY(DATE($I$3,8,COLUMN()-2),2),"Mo","Di","Mi","Do","Fr","Sa","So"),"")</x:f>
        <x:v>Do</x:v>
      </x:c>
      <x:c r="P19" s="94" t="str">
        <x:f>IF(COLUMN()-2&lt;=DAY(EOMONTH(DATE($I$3,8,1),0)),CHOOSE(WEEKDAY(DATE($I$3,8,COLUMN()-2),2),"Mo","Di","Mi","Do","Fr","Sa","So"),"")</x:f>
        <x:v>Fr</x:v>
      </x:c>
      <x:c r="Q19" s="94" t="str">
        <x:f>IF(COLUMN()-2&lt;=DAY(EOMONTH(DATE($I$3,8,1),0)),CHOOSE(WEEKDAY(DATE($I$3,8,COLUMN()-2),2),"Mo","Di","Mi","Do","Fr","Sa","So"),"")</x:f>
        <x:v>Sa</x:v>
      </x:c>
      <x:c r="R19" s="94" t="str">
        <x:f>IF(COLUMN()-2&lt;=DAY(EOMONTH(DATE($I$3,8,1),0)),CHOOSE(WEEKDAY(DATE($I$3,8,COLUMN()-2),2),"Mo","Di","Mi","Do","Fr","Sa","So"),"")</x:f>
        <x:v>So</x:v>
      </x:c>
      <x:c r="S19" s="94" t="str">
        <x:f>IF(COLUMN()-2&lt;=DAY(EOMONTH(DATE($I$3,8,1),0)),CHOOSE(WEEKDAY(DATE($I$3,8,COLUMN()-2),2),"Mo","Di","Mi","Do","Fr","Sa","So"),"")</x:f>
        <x:v>Mo</x:v>
      </x:c>
      <x:c r="T19" s="94" t="str">
        <x:f>IF(COLUMN()-2&lt;=DAY(EOMONTH(DATE($I$3,8,1),0)),CHOOSE(WEEKDAY(DATE($I$3,8,COLUMN()-2),2),"Mo","Di","Mi","Do","Fr","Sa","So"),"")</x:f>
        <x:v>Di</x:v>
      </x:c>
      <x:c r="U19" s="94" t="str">
        <x:f>IF(COLUMN()-2&lt;=DAY(EOMONTH(DATE($I$3,8,1),0)),CHOOSE(WEEKDAY(DATE($I$3,8,COLUMN()-2),2),"Mo","Di","Mi","Do","Fr","Sa","So"),"")</x:f>
        <x:v>Mi</x:v>
      </x:c>
      <x:c r="V19" s="94" t="str">
        <x:f>IF(COLUMN()-2&lt;=DAY(EOMONTH(DATE($I$3,8,1),0)),CHOOSE(WEEKDAY(DATE($I$3,8,COLUMN()-2),2),"Mo","Di","Mi","Do","Fr","Sa","So"),"")</x:f>
        <x:v>Do</x:v>
      </x:c>
      <x:c r="W19" s="94" t="str">
        <x:f>IF(COLUMN()-2&lt;=DAY(EOMONTH(DATE($I$3,8,1),0)),CHOOSE(WEEKDAY(DATE($I$3,8,COLUMN()-2),2),"Mo","Di","Mi","Do","Fr","Sa","So"),"")</x:f>
        <x:v>Fr</x:v>
      </x:c>
      <x:c r="X19" s="94" t="str">
        <x:f>IF(COLUMN()-2&lt;=DAY(EOMONTH(DATE($I$3,8,1),0)),CHOOSE(WEEKDAY(DATE($I$3,8,COLUMN()-2),2),"Mo","Di","Mi","Do","Fr","Sa","So"),"")</x:f>
        <x:v>Sa</x:v>
      </x:c>
      <x:c r="Y19" s="94" t="str">
        <x:f>IF(COLUMN()-2&lt;=DAY(EOMONTH(DATE($I$3,8,1),0)),CHOOSE(WEEKDAY(DATE($I$3,8,COLUMN()-2),2),"Mo","Di","Mi","Do","Fr","Sa","So"),"")</x:f>
        <x:v>So</x:v>
      </x:c>
      <x:c r="Z19" s="94" t="str">
        <x:f>IF(COLUMN()-2&lt;=DAY(EOMONTH(DATE($I$3,8,1),0)),CHOOSE(WEEKDAY(DATE($I$3,8,COLUMN()-2),2),"Mo","Di","Mi","Do","Fr","Sa","So"),"")</x:f>
        <x:v>Mo</x:v>
      </x:c>
      <x:c r="AA19" s="94" t="str">
        <x:f>IF(COLUMN()-2&lt;=DAY(EOMONTH(DATE($I$3,8,1),0)),CHOOSE(WEEKDAY(DATE($I$3,8,COLUMN()-2),2),"Mo","Di","Mi","Do","Fr","Sa","So"),"")</x:f>
        <x:v>Di</x:v>
      </x:c>
      <x:c r="AB19" s="94" t="str">
        <x:f>IF(COLUMN()-2&lt;=DAY(EOMONTH(DATE($I$3,8,1),0)),CHOOSE(WEEKDAY(DATE($I$3,8,COLUMN()-2),2),"Mo","Di","Mi","Do","Fr","Sa","So"),"")</x:f>
        <x:v>Mi</x:v>
      </x:c>
      <x:c r="AC19" s="94" t="str">
        <x:f>IF(COLUMN()-2&lt;=DAY(EOMONTH(DATE($I$3,8,1),0)),CHOOSE(WEEKDAY(DATE($I$3,8,COLUMN()-2),2),"Mo","Di","Mi","Do","Fr","Sa","So"),"")</x:f>
        <x:v>Do</x:v>
      </x:c>
      <x:c r="AD19" s="94" t="str">
        <x:f>IF(COLUMN()-2&lt;=DAY(EOMONTH(DATE($I$3,8,1),0)),CHOOSE(WEEKDAY(DATE($I$3,8,COLUMN()-2),2),"Mo","Di","Mi","Do","Fr","Sa","So"),"")</x:f>
        <x:v>Fr</x:v>
      </x:c>
      <x:c r="AE19" s="94" t="str">
        <x:f>IF(COLUMN()-2&lt;=DAY(EOMONTH(DATE($I$3,8,1),0)),CHOOSE(WEEKDAY(DATE($I$3,8,COLUMN()-2),2),"Mo","Di","Mi","Do","Fr","Sa","So"),"")</x:f>
        <x:v>Sa</x:v>
      </x:c>
      <x:c r="AF19" s="94" t="str">
        <x:f>IF(COLUMN()-2&lt;=DAY(EOMONTH(DATE($I$3,8,1),0)),CHOOSE(WEEKDAY(DATE($I$3,8,COLUMN()-2),2),"Mo","Di","Mi","Do","Fr","Sa","So"),"")</x:f>
        <x:v>So</x:v>
      </x:c>
      <x:c r="AG19" s="94" t="str">
        <x:f>IF(COLUMN()-2&lt;=DAY(EOMONTH(DATE($I$3,8,1),0)),CHOOSE(WEEKDAY(DATE($I$3,8,COLUMN()-2),2),"Mo","Di","Mi","Do","Fr","Sa","So"),"")</x:f>
        <x:v>Mo</x:v>
      </x:c>
      <x:c r="AH19" s="94" t="str"/>
      <x:c r="AI19" s="94" t="str"/>
      <x:c r="AJ19" s="94" t="str"/>
      <x:c r="AK19" s="94" t="str"/>
      <x:c r="AL19" s="94" t="str"/>
      <x:c r="AM19" s="94" t="str"/>
    </x:row>
    <x:row r="20" ht="20" customHeight="1">
      <x:c r="A20" s="91" t="str">
        <x:v>Anna Keller</x:v>
      </x:c>
      <x:c r="B20" s="91" t="str">
        <x:v>Vollzeit</x:v>
      </x:c>
      <x:c r="C20" s="105" t="str">
        <x:v>1A</x:v>
      </x:c>
      <x:c r="D20" s="105" t="str">
        <x:v>FR</x:v>
      </x:c>
      <x:c r="E20" s="105" t="str">
        <x:v>1A</x:v>
      </x:c>
      <x:c r="F20" s="105" t="str">
        <x:v>1B</x:v>
      </x:c>
      <x:c r="G20" s="105" t="str">
        <x:v>2A</x:v>
      </x:c>
      <x:c r="H20" s="105" t="str">
        <x:v>2B</x:v>
      </x:c>
      <x:c r="I20" s="105" t="str">
        <x:v>1A</x:v>
      </x:c>
      <x:c r="J20" s="105" t="str">
        <x:v>FR</x:v>
      </x:c>
      <x:c r="K20" s="105" t="str">
        <x:v>FR</x:v>
      </x:c>
      <x:c r="L20" s="105" t="str">
        <x:v>2B</x:v>
      </x:c>
      <x:c r="M20" s="105" t="str">
        <x:v>1A</x:v>
      </x:c>
      <x:c r="N20" s="105" t="str">
        <x:v>1B</x:v>
      </x:c>
      <x:c r="O20" s="105" t="str">
        <x:v>2A</x:v>
      </x:c>
      <x:c r="P20" s="105" t="str">
        <x:v>2B</x:v>
      </x:c>
      <x:c r="Q20" s="105" t="str">
        <x:v>FR</x:v>
      </x:c>
      <x:c r="R20" s="105" t="str">
        <x:v>1B</x:v>
      </x:c>
      <x:c r="S20" s="105" t="str">
        <x:v>2A</x:v>
      </x:c>
      <x:c r="T20" s="105" t="str">
        <x:v>2B</x:v>
      </x:c>
      <x:c r="U20" s="105" t="str">
        <x:v>1A</x:v>
      </x:c>
      <x:c r="V20" s="105" t="str">
        <x:v>1B</x:v>
      </x:c>
      <x:c r="W20" s="105" t="str">
        <x:v>2A</x:v>
      </x:c>
      <x:c r="X20" s="105" t="str">
        <x:v>FR</x:v>
      </x:c>
      <x:c r="Y20" s="105" t="str">
        <x:v>FR</x:v>
      </x:c>
      <x:c r="Z20" s="105" t="str">
        <x:v>1B</x:v>
      </x:c>
      <x:c r="AA20" s="105" t="str">
        <x:v>2A</x:v>
      </x:c>
      <x:c r="AB20" s="105" t="str">
        <x:v>2B</x:v>
      </x:c>
      <x:c r="AC20" s="105" t="str">
        <x:v>1A</x:v>
      </x:c>
      <x:c r="AD20" s="105" t="str">
        <x:v>F</x:v>
      </x:c>
      <x:c r="AE20" s="105" t="str">
        <x:v>FR</x:v>
      </x:c>
      <x:c r="AF20" s="105" t="str">
        <x:v>FR</x:v>
      </x:c>
      <x:c r="AG20" s="105" t="str">
        <x:v>1A</x:v>
      </x:c>
      <x:c r="AH20" s="106" t="n">
        <x:f>COUNTIF(C20:AG20,$A$8)+COUNTIF(C20:AG20,$A$9)+COUNTIF(C20:AG20,$A$10)+COUNTIF(C20:AG20,$A$11)</x:f>
        <x:v>22</x:v>
      </x:c>
      <x:c r="AI20" s="107" t="n">
        <x:f>COUNTIF(C20:AG20,$A$8)*$G$8+COUNTIF(C20:AG20,$A$9)*$G$9+COUNTIF(C20:AG20,$A$10)*$G$10+COUNTIF(C20:AG20,$A$11)*$G$11+COUNTIF(C20:AG20,$A$12)*$G$12+COUNTIF(C20:AG20,$A$13)*$G$13+COUNTIF(C20:AG20,$A$14)*$G$14+COUNTIF(C20:AG20,$A$15)*$G$15</x:f>
        <x:v>188.25</x:v>
      </x:c>
      <x:c r="AJ20" s="106" t="n">
        <x:f>COUNTIF(C20:AG20,$A$12)</x:f>
        <x:v>8</x:v>
      </x:c>
      <x:c r="AK20" s="106" t="n">
        <x:f>COUNTIF(C20:AG20,$A$13)</x:f>
        <x:v>1</x:v>
      </x:c>
      <x:c r="AL20" s="106" t="n">
        <x:f>COUNTIF(C20:AG20,$A$14)</x:f>
        <x:v>0</x:v>
      </x:c>
      <x:c r="AM20" s="106" t="n">
        <x:f>COUNTIF(C20:AG20,$A$15)</x:f>
        <x:v>0</x:v>
      </x:c>
    </x:row>
    <x:row r="21" ht="20" customHeight="1">
      <x:c r="A21" s="91" t="str">
        <x:v>Ben Schneider</x:v>
      </x:c>
      <x:c r="B21" s="91" t="str">
        <x:v>Vollzeit</x:v>
      </x:c>
      <x:c r="C21" s="105" t="str">
        <x:v>FR</x:v>
      </x:c>
      <x:c r="D21" s="105" t="str">
        <x:v>FR</x:v>
      </x:c>
      <x:c r="E21" s="105" t="str">
        <x:v>1B</x:v>
      </x:c>
      <x:c r="F21" s="105" t="str">
        <x:v>2A</x:v>
      </x:c>
      <x:c r="G21" s="105" t="str">
        <x:v>2B</x:v>
      </x:c>
      <x:c r="H21" s="105" t="str">
        <x:v>1A</x:v>
      </x:c>
      <x:c r="I21" s="105" t="str">
        <x:v>1B</x:v>
      </x:c>
      <x:c r="J21" s="105" t="str">
        <x:v>FR</x:v>
      </x:c>
      <x:c r="K21" s="105" t="str">
        <x:v>FR</x:v>
      </x:c>
      <x:c r="L21" s="105" t="str">
        <x:v>1A</x:v>
      </x:c>
      <x:c r="M21" s="105" t="str">
        <x:v>1B</x:v>
      </x:c>
      <x:c r="N21" s="105" t="str">
        <x:v>2A</x:v>
      </x:c>
      <x:c r="O21" s="105" t="str">
        <x:v>2B</x:v>
      </x:c>
      <x:c r="P21" s="105" t="str">
        <x:v>1A</x:v>
      </x:c>
      <x:c r="Q21" s="105" t="str">
        <x:v>1A</x:v>
      </x:c>
      <x:c r="R21" s="105" t="str">
        <x:v>FR</x:v>
      </x:c>
      <x:c r="S21" s="105" t="str">
        <x:v>2B</x:v>
      </x:c>
      <x:c r="T21" s="105" t="str">
        <x:v>1A</x:v>
      </x:c>
      <x:c r="U21" s="105" t="str">
        <x:v>1B</x:v>
      </x:c>
      <x:c r="V21" s="105" t="str">
        <x:v>2A</x:v>
      </x:c>
      <x:c r="W21" s="105" t="str">
        <x:v>F</x:v>
      </x:c>
      <x:c r="X21" s="105" t="str">
        <x:v>FR</x:v>
      </x:c>
      <x:c r="Y21" s="105" t="str">
        <x:v>FR</x:v>
      </x:c>
      <x:c r="Z21" s="105" t="str">
        <x:v>2A</x:v>
      </x:c>
      <x:c r="AA21" s="105" t="str">
        <x:v>2B</x:v>
      </x:c>
      <x:c r="AB21" s="105" t="str">
        <x:v>1A</x:v>
      </x:c>
      <x:c r="AC21" s="105" t="str">
        <x:v>1B</x:v>
      </x:c>
      <x:c r="AD21" s="105" t="str">
        <x:v>2A</x:v>
      </x:c>
      <x:c r="AE21" s="105" t="str">
        <x:v>FR</x:v>
      </x:c>
      <x:c r="AF21" s="105" t="str">
        <x:v>1B</x:v>
      </x:c>
      <x:c r="AG21" s="105" t="str">
        <x:v>1B</x:v>
      </x:c>
      <x:c r="AH21" s="106" t="n">
        <x:f>COUNTIF(C21:AG21,$A$8)+COUNTIF(C21:AG21,$A$9)+COUNTIF(C21:AG21,$A$10)+COUNTIF(C21:AG21,$A$11)</x:f>
        <x:v>22</x:v>
      </x:c>
      <x:c r="AI21" s="107" t="n">
        <x:f>COUNTIF(C21:AG21,$A$8)*$G$8+COUNTIF(C21:AG21,$A$9)*$G$9+COUNTIF(C21:AG21,$A$10)*$G$10+COUNTIF(C21:AG21,$A$11)*$G$11+COUNTIF(C21:AG21,$A$12)*$G$12+COUNTIF(C21:AG21,$A$13)*$G$13+COUNTIF(C21:AG21,$A$14)*$G$14+COUNTIF(C21:AG21,$A$15)*$G$15</x:f>
        <x:v>188.25</x:v>
      </x:c>
      <x:c r="AJ21" s="106" t="n">
        <x:f>COUNTIF(C21:AG21,$A$12)</x:f>
        <x:v>8</x:v>
      </x:c>
      <x:c r="AK21" s="106" t="n">
        <x:f>COUNTIF(C21:AG21,$A$13)</x:f>
        <x:v>1</x:v>
      </x:c>
      <x:c r="AL21" s="106" t="n">
        <x:f>COUNTIF(C21:AG21,$A$14)</x:f>
        <x:v>0</x:v>
      </x:c>
      <x:c r="AM21" s="106" t="n">
        <x:f>COUNTIF(C21:AG21,$A$15)</x:f>
        <x:v>0</x:v>
      </x:c>
    </x:row>
    <x:row r="22" ht="20" customHeight="1">
      <x:c r="A22" s="91" t="str">
        <x:v>Clara Hoffmann</x:v>
      </x:c>
      <x:c r="B22" s="91" t="str">
        <x:v>Teilzeit</x:v>
      </x:c>
      <x:c r="C22" s="105" t="str">
        <x:v>FR</x:v>
      </x:c>
      <x:c r="D22" s="105" t="str">
        <x:v>FR</x:v>
      </x:c>
      <x:c r="E22" s="105" t="str">
        <x:v>2A</x:v>
      </x:c>
      <x:c r="F22" s="105" t="str">
        <x:v>2B</x:v>
      </x:c>
      <x:c r="G22" s="105" t="str">
        <x:v>1A</x:v>
      </x:c>
      <x:c r="H22" s="105" t="str">
        <x:v>1B</x:v>
      </x:c>
      <x:c r="I22" s="105" t="str">
        <x:v>2A</x:v>
      </x:c>
      <x:c r="J22" s="105" t="str">
        <x:v>FR</x:v>
      </x:c>
      <x:c r="K22" s="105" t="str">
        <x:v>1B</x:v>
      </x:c>
      <x:c r="L22" s="105" t="str">
        <x:v>1B</x:v>
      </x:c>
      <x:c r="M22" s="105" t="str">
        <x:v>2A</x:v>
      </x:c>
      <x:c r="N22" s="105" t="str">
        <x:v>2B</x:v>
      </x:c>
      <x:c r="O22" s="105" t="str">
        <x:v>1A</x:v>
      </x:c>
      <x:c r="P22" s="105" t="str">
        <x:v>F</x:v>
      </x:c>
      <x:c r="Q22" s="105" t="str">
        <x:v>FR</x:v>
      </x:c>
      <x:c r="R22" s="105" t="str">
        <x:v>FR</x:v>
      </x:c>
      <x:c r="S22" s="105" t="str">
        <x:v>1A</x:v>
      </x:c>
      <x:c r="T22" s="105" t="str">
        <x:v>1B</x:v>
      </x:c>
      <x:c r="U22" s="105" t="str">
        <x:v>2A</x:v>
      </x:c>
      <x:c r="V22" s="105" t="str">
        <x:v>2B</x:v>
      </x:c>
      <x:c r="W22" s="105" t="str">
        <x:v>1A</x:v>
      </x:c>
      <x:c r="X22" s="105" t="str">
        <x:v>FR</x:v>
      </x:c>
      <x:c r="Y22" s="105" t="str">
        <x:v>FR</x:v>
      </x:c>
      <x:c r="Z22" s="105" t="str">
        <x:v>2B</x:v>
      </x:c>
      <x:c r="AA22" s="105" t="str">
        <x:v>1A</x:v>
      </x:c>
      <x:c r="AB22" s="105" t="str">
        <x:v>1B</x:v>
      </x:c>
      <x:c r="AC22" s="105" t="str">
        <x:v>2A</x:v>
      </x:c>
      <x:c r="AD22" s="105" t="str">
        <x:v>K</x:v>
      </x:c>
      <x:c r="AE22" s="105" t="str">
        <x:v>1A</x:v>
      </x:c>
      <x:c r="AF22" s="105" t="str">
        <x:v>FR</x:v>
      </x:c>
      <x:c r="AG22" s="105" t="str">
        <x:v>2A</x:v>
      </x:c>
      <x:c r="AH22" s="106" t="n">
        <x:f>COUNTIF(C22:AG22,$A$8)+COUNTIF(C22:AG22,$A$9)+COUNTIF(C22:AG22,$A$10)+COUNTIF(C22:AG22,$A$11)</x:f>
        <x:v>21</x:v>
      </x:c>
      <x:c r="AI22" s="107" t="n">
        <x:f>COUNTIF(C22:AG22,$A$8)*$G$8+COUNTIF(C22:AG22,$A$9)*$G$9+COUNTIF(C22:AG22,$A$10)*$G$10+COUNTIF(C22:AG22,$A$11)*$G$11+COUNTIF(C22:AG22,$A$12)*$G$12+COUNTIF(C22:AG22,$A$13)*$G$13+COUNTIF(C22:AG22,$A$14)*$G$14+COUNTIF(C22:AG22,$A$15)*$G$15</x:f>
        <x:v>180</x:v>
      </x:c>
      <x:c r="AJ22" s="106" t="n">
        <x:f>COUNTIF(C22:AG22,$A$12)</x:f>
        <x:v>8</x:v>
      </x:c>
      <x:c r="AK22" s="106" t="n">
        <x:f>COUNTIF(C22:AG22,$A$13)</x:f>
        <x:v>1</x:v>
      </x:c>
      <x:c r="AL22" s="106" t="n">
        <x:f>COUNTIF(C22:AG22,$A$14)</x:f>
        <x:v>1</x:v>
      </x:c>
      <x:c r="AM22" s="106" t="n">
        <x:f>COUNTIF(C22:AG22,$A$15)</x:f>
        <x:v>0</x:v>
      </x:c>
    </x:row>
    <x:row r="23" ht="20" customHeight="1">
      <x:c r="A23" s="91" t="str">
        <x:v>David Weber</x:v>
      </x:c>
      <x:c r="B23" s="91" t="str">
        <x:v>Vollzeit</x:v>
      </x:c>
      <x:c r="C23" s="105" t="str">
        <x:v>FR</x:v>
      </x:c>
      <x:c r="D23" s="105" t="str">
        <x:v>FR</x:v>
      </x:c>
      <x:c r="E23" s="105" t="str">
        <x:v>2B</x:v>
      </x:c>
      <x:c r="F23" s="105" t="str">
        <x:v>1A</x:v>
      </x:c>
      <x:c r="G23" s="105" t="str">
        <x:v>1B</x:v>
      </x:c>
      <x:c r="H23" s="105" t="str">
        <x:v>2A</x:v>
      </x:c>
      <x:c r="I23" s="105" t="str">
        <x:v>F</x:v>
      </x:c>
      <x:c r="J23" s="105" t="str">
        <x:v>1A</x:v>
      </x:c>
      <x:c r="K23" s="105" t="str">
        <x:v>FR</x:v>
      </x:c>
      <x:c r="L23" s="105" t="str">
        <x:v>2A</x:v>
      </x:c>
      <x:c r="M23" s="105" t="str">
        <x:v>2B</x:v>
      </x:c>
      <x:c r="N23" s="105" t="str">
        <x:v>1A</x:v>
      </x:c>
      <x:c r="O23" s="105" t="str">
        <x:v>1B</x:v>
      </x:c>
      <x:c r="P23" s="105" t="str">
        <x:v>2A</x:v>
      </x:c>
      <x:c r="Q23" s="105" t="str">
        <x:v>FR</x:v>
      </x:c>
      <x:c r="R23" s="105" t="str">
        <x:v>FR</x:v>
      </x:c>
      <x:c r="S23" s="105" t="str">
        <x:v>1B</x:v>
      </x:c>
      <x:c r="T23" s="105" t="str">
        <x:v>2A</x:v>
      </x:c>
      <x:c r="U23" s="105" t="str">
        <x:v>2B</x:v>
      </x:c>
      <x:c r="V23" s="105" t="str">
        <x:v>1A</x:v>
      </x:c>
      <x:c r="W23" s="105" t="str">
        <x:v>1B</x:v>
      </x:c>
      <x:c r="X23" s="105" t="str">
        <x:v>FR</x:v>
      </x:c>
      <x:c r="Y23" s="105" t="str">
        <x:v>1B</x:v>
      </x:c>
      <x:c r="Z23" s="105" t="str">
        <x:v>1A</x:v>
      </x:c>
      <x:c r="AA23" s="105" t="str">
        <x:v>1B</x:v>
      </x:c>
      <x:c r="AB23" s="105" t="str">
        <x:v>2A</x:v>
      </x:c>
      <x:c r="AC23" s="105" t="str">
        <x:v>2B</x:v>
      </x:c>
      <x:c r="AD23" s="105" t="str">
        <x:v>1A</x:v>
      </x:c>
      <x:c r="AE23" s="105" t="str">
        <x:v>FR</x:v>
      </x:c>
      <x:c r="AF23" s="105" t="str">
        <x:v>FR</x:v>
      </x:c>
      <x:c r="AG23" s="105" t="str">
        <x:v>2B</x:v>
      </x:c>
      <x:c r="AH23" s="106" t="n">
        <x:f>COUNTIF(C23:AG23,$A$8)+COUNTIF(C23:AG23,$A$9)+COUNTIF(C23:AG23,$A$10)+COUNTIF(C23:AG23,$A$11)</x:f>
        <x:v>22</x:v>
      </x:c>
      <x:c r="AI23" s="107" t="n">
        <x:f>COUNTIF(C23:AG23,$A$8)*$G$8+COUNTIF(C23:AG23,$A$9)*$G$9+COUNTIF(C23:AG23,$A$10)*$G$10+COUNTIF(C23:AG23,$A$11)*$G$11+COUNTIF(C23:AG23,$A$12)*$G$12+COUNTIF(C23:AG23,$A$13)*$G$13+COUNTIF(C23:AG23,$A$14)*$G$14+COUNTIF(C23:AG23,$A$15)*$G$15</x:f>
        <x:v>188.25</x:v>
      </x:c>
      <x:c r="AJ23" s="106" t="n">
        <x:f>COUNTIF(C23:AG23,$A$12)</x:f>
        <x:v>8</x:v>
      </x:c>
      <x:c r="AK23" s="106" t="n">
        <x:f>COUNTIF(C23:AG23,$A$13)</x:f>
        <x:v>1</x:v>
      </x:c>
      <x:c r="AL23" s="106" t="n">
        <x:f>COUNTIF(C23:AG23,$A$14)</x:f>
        <x:v>0</x:v>
      </x:c>
      <x:c r="AM23" s="106" t="n">
        <x:f>COUNTIF(C23:AG23,$A$15)</x:f>
        <x:v>0</x:v>
      </x:c>
    </x:row>
    <x:row r="24" ht="20" customHeight="1">
      <x:c r="A24" s="91" t="str">
        <x:v>Emma Fischer</x:v>
      </x:c>
      <x:c r="B24" s="91" t="str">
        <x:v>Teilzeit</x:v>
      </x:c>
      <x:c r="C24" s="105" t="str">
        <x:v>FR</x:v>
      </x:c>
      <x:c r="D24" s="105" t="str">
        <x:v>1B</x:v>
      </x:c>
      <x:c r="E24" s="105" t="str">
        <x:v>1A</x:v>
      </x:c>
      <x:c r="F24" s="105" t="str">
        <x:v>1B</x:v>
      </x:c>
      <x:c r="G24" s="105" t="str">
        <x:v>2A</x:v>
      </x:c>
      <x:c r="H24" s="105" t="str">
        <x:v>2B</x:v>
      </x:c>
      <x:c r="I24" s="105" t="str">
        <x:v>1A</x:v>
      </x:c>
      <x:c r="J24" s="105" t="str">
        <x:v>FR</x:v>
      </x:c>
      <x:c r="K24" s="105" t="str">
        <x:v>FR</x:v>
      </x:c>
      <x:c r="L24" s="105" t="str">
        <x:v>2B</x:v>
      </x:c>
      <x:c r="M24" s="105" t="str">
        <x:v>1A</x:v>
      </x:c>
      <x:c r="N24" s="105" t="str">
        <x:v>1B</x:v>
      </x:c>
      <x:c r="O24" s="105" t="str">
        <x:v>2A</x:v>
      </x:c>
      <x:c r="P24" s="105" t="str">
        <x:v>2B</x:v>
      </x:c>
      <x:c r="Q24" s="105" t="str">
        <x:v>FR</x:v>
      </x:c>
      <x:c r="R24" s="105" t="str">
        <x:v>FR</x:v>
      </x:c>
      <x:c r="S24" s="105" t="str">
        <x:v>2A</x:v>
      </x:c>
      <x:c r="T24" s="105" t="str">
        <x:v>K</x:v>
      </x:c>
      <x:c r="U24" s="105" t="str">
        <x:v>1A</x:v>
      </x:c>
      <x:c r="V24" s="105" t="str">
        <x:v>1B</x:v>
      </x:c>
      <x:c r="W24" s="105" t="str">
        <x:v>2A</x:v>
      </x:c>
      <x:c r="X24" s="105" t="str">
        <x:v>1A</x:v>
      </x:c>
      <x:c r="Y24" s="105" t="str">
        <x:v>FR</x:v>
      </x:c>
      <x:c r="Z24" s="105" t="str">
        <x:v>1B</x:v>
      </x:c>
      <x:c r="AA24" s="105" t="str">
        <x:v>2A</x:v>
      </x:c>
      <x:c r="AB24" s="105" t="str">
        <x:v>2B</x:v>
      </x:c>
      <x:c r="AC24" s="105" t="str">
        <x:v>1A</x:v>
      </x:c>
      <x:c r="AD24" s="105" t="str">
        <x:v>U</x:v>
      </x:c>
      <x:c r="AE24" s="105" t="str">
        <x:v>FR</x:v>
      </x:c>
      <x:c r="AF24" s="105" t="str">
        <x:v>FR</x:v>
      </x:c>
      <x:c r="AG24" s="105" t="str">
        <x:v>1A</x:v>
      </x:c>
      <x:c r="AH24" s="106" t="n">
        <x:f>COUNTIF(C24:AG24,$A$8)+COUNTIF(C24:AG24,$A$9)+COUNTIF(C24:AG24,$A$10)+COUNTIF(C24:AG24,$A$11)</x:f>
        <x:v>21</x:v>
      </x:c>
      <x:c r="AI24" s="107" t="n">
        <x:f>COUNTIF(C24:AG24,$A$8)*$G$8+COUNTIF(C24:AG24,$A$9)*$G$9+COUNTIF(C24:AG24,$A$10)*$G$10+COUNTIF(C24:AG24,$A$11)*$G$11+COUNTIF(C24:AG24,$A$12)*$G$12+COUNTIF(C24:AG24,$A$13)*$G$13+COUNTIF(C24:AG24,$A$14)*$G$14+COUNTIF(C24:AG24,$A$15)*$G$15</x:f>
        <x:v>179.75</x:v>
      </x:c>
      <x:c r="AJ24" s="106" t="n">
        <x:f>COUNTIF(C24:AG24,$A$12)</x:f>
        <x:v>8</x:v>
      </x:c>
      <x:c r="AK24" s="106" t="n">
        <x:f>COUNTIF(C24:AG24,$A$13)</x:f>
        <x:v>0</x:v>
      </x:c>
      <x:c r="AL24" s="106" t="n">
        <x:f>COUNTIF(C24:AG24,$A$14)</x:f>
        <x:v>1</x:v>
      </x:c>
      <x:c r="AM24" s="106" t="n">
        <x:f>COUNTIF(C24:AG24,$A$15)</x:f>
        <x:v>1</x:v>
      </x:c>
    </x:row>
    <x:row r="25" ht="20" customHeight="1">
      <x:c r="A25" s="91" t="str">
        <x:v>Felix Wagner</x:v>
      </x:c>
      <x:c r="B25" s="91" t="str">
        <x:v>Vollzeit</x:v>
      </x:c>
      <x:c r="C25" s="105" t="str">
        <x:v>1A</x:v>
      </x:c>
      <x:c r="D25" s="105" t="str">
        <x:v>FR</x:v>
      </x:c>
      <x:c r="E25" s="105" t="str">
        <x:v>1B</x:v>
      </x:c>
      <x:c r="F25" s="105" t="str">
        <x:v>2A</x:v>
      </x:c>
      <x:c r="G25" s="105" t="str">
        <x:v>2B</x:v>
      </x:c>
      <x:c r="H25" s="105" t="str">
        <x:v>1A</x:v>
      </x:c>
      <x:c r="I25" s="105" t="str">
        <x:v>1B</x:v>
      </x:c>
      <x:c r="J25" s="105" t="str">
        <x:v>FR</x:v>
      </x:c>
      <x:c r="K25" s="105" t="str">
        <x:v>FR</x:v>
      </x:c>
      <x:c r="L25" s="105" t="str">
        <x:v>1A</x:v>
      </x:c>
      <x:c r="M25" s="105" t="str">
        <x:v>1B</x:v>
      </x:c>
      <x:c r="N25" s="105" t="str">
        <x:v>2A</x:v>
      </x:c>
      <x:c r="O25" s="105" t="str">
        <x:v>K</x:v>
      </x:c>
      <x:c r="P25" s="105" t="str">
        <x:v>1A</x:v>
      </x:c>
      <x:c r="Q25" s="105" t="str">
        <x:v>FR</x:v>
      </x:c>
      <x:c r="R25" s="105" t="str">
        <x:v>1B</x:v>
      </x:c>
      <x:c r="S25" s="105" t="str">
        <x:v>2B</x:v>
      </x:c>
      <x:c r="T25" s="105" t="str">
        <x:v>1A</x:v>
      </x:c>
      <x:c r="U25" s="105" t="str">
        <x:v>1B</x:v>
      </x:c>
      <x:c r="V25" s="105" t="str">
        <x:v>2A</x:v>
      </x:c>
      <x:c r="W25" s="105" t="str">
        <x:v>2B</x:v>
      </x:c>
      <x:c r="X25" s="105" t="str">
        <x:v>FR</x:v>
      </x:c>
      <x:c r="Y25" s="105" t="str">
        <x:v>FR</x:v>
      </x:c>
      <x:c r="Z25" s="105" t="str">
        <x:v>2A</x:v>
      </x:c>
      <x:c r="AA25" s="105" t="str">
        <x:v>2B</x:v>
      </x:c>
      <x:c r="AB25" s="105" t="str">
        <x:v>1A</x:v>
      </x:c>
      <x:c r="AC25" s="105" t="str">
        <x:v>1B</x:v>
      </x:c>
      <x:c r="AD25" s="105" t="str">
        <x:v>2A</x:v>
      </x:c>
      <x:c r="AE25" s="105" t="str">
        <x:v>FR</x:v>
      </x:c>
      <x:c r="AF25" s="105" t="str">
        <x:v>FR</x:v>
      </x:c>
      <x:c r="AG25" s="105" t="str">
        <x:v>1B</x:v>
      </x:c>
      <x:c r="AH25" s="106" t="n">
        <x:f>COUNTIF(C25:AG25,$A$8)+COUNTIF(C25:AG25,$A$9)+COUNTIF(C25:AG25,$A$10)+COUNTIF(C25:AG25,$A$11)</x:f>
        <x:v>22</x:v>
      </x:c>
      <x:c r="AI25" s="107" t="n">
        <x:f>COUNTIF(C25:AG25,$A$8)*$G$8+COUNTIF(C25:AG25,$A$9)*$G$9+COUNTIF(C25:AG25,$A$10)*$G$10+COUNTIF(C25:AG25,$A$11)*$G$11+COUNTIF(C25:AG25,$A$12)*$G$12+COUNTIF(C25:AG25,$A$13)*$G$13+COUNTIF(C25:AG25,$A$14)*$G$14+COUNTIF(C25:AG25,$A$15)*$G$15</x:f>
        <x:v>188.25</x:v>
      </x:c>
      <x:c r="AJ25" s="106" t="n">
        <x:f>COUNTIF(C25:AG25,$A$12)</x:f>
        <x:v>8</x:v>
      </x:c>
      <x:c r="AK25" s="106" t="n">
        <x:f>COUNTIF(C25:AG25,$A$13)</x:f>
        <x:v>0</x:v>
      </x:c>
      <x:c r="AL25" s="106" t="n">
        <x:f>COUNTIF(C25:AG25,$A$14)</x:f>
        <x:v>1</x:v>
      </x:c>
      <x:c r="AM25" s="106" t="n">
        <x:f>COUNTIF(C25:AG25,$A$15)</x:f>
        <x:v>0</x:v>
      </x:c>
    </x:row>
    <x:row r="26" ht="20" customHeight="1">
      <x:c r="A26" s="91" t="str">
        <x:v>Greta Braun</x:v>
      </x:c>
      <x:c r="B26" s="91" t="str">
        <x:v>Vollzeit</x:v>
      </x:c>
      <x:c r="C26" s="105" t="str">
        <x:v>FR</x:v>
      </x:c>
      <x:c r="D26" s="105" t="str">
        <x:v>FR</x:v>
      </x:c>
      <x:c r="E26" s="105" t="str">
        <x:v>2A</x:v>
      </x:c>
      <x:c r="F26" s="105" t="str">
        <x:v>2B</x:v>
      </x:c>
      <x:c r="G26" s="105" t="str">
        <x:v>1A</x:v>
      </x:c>
      <x:c r="H26" s="105" t="str">
        <x:v>1B</x:v>
      </x:c>
      <x:c r="I26" s="105" t="str">
        <x:v>2A</x:v>
      </x:c>
      <x:c r="J26" s="105" t="str">
        <x:v>FR</x:v>
      </x:c>
      <x:c r="K26" s="105" t="str">
        <x:v>FR</x:v>
      </x:c>
      <x:c r="L26" s="105" t="str">
        <x:v>1B</x:v>
      </x:c>
      <x:c r="M26" s="105" t="str">
        <x:v>2A</x:v>
      </x:c>
      <x:c r="N26" s="105" t="str">
        <x:v>2B</x:v>
      </x:c>
      <x:c r="O26" s="105" t="str">
        <x:v>1A</x:v>
      </x:c>
      <x:c r="P26" s="105" t="str">
        <x:v>1B</x:v>
      </x:c>
      <x:c r="Q26" s="105" t="str">
        <x:v>1A</x:v>
      </x:c>
      <x:c r="R26" s="105" t="str">
        <x:v>FR</x:v>
      </x:c>
      <x:c r="S26" s="105" t="str">
        <x:v>1A</x:v>
      </x:c>
      <x:c r="T26" s="105" t="str">
        <x:v>1B</x:v>
      </x:c>
      <x:c r="U26" s="105" t="str">
        <x:v>2A</x:v>
      </x:c>
      <x:c r="V26" s="105" t="str">
        <x:v>2B</x:v>
      </x:c>
      <x:c r="W26" s="105" t="str">
        <x:v>1A</x:v>
      </x:c>
      <x:c r="X26" s="105" t="str">
        <x:v>FR</x:v>
      </x:c>
      <x:c r="Y26" s="105" t="str">
        <x:v>FR</x:v>
      </x:c>
      <x:c r="Z26" s="105" t="str">
        <x:v>2B</x:v>
      </x:c>
      <x:c r="AA26" s="105" t="str">
        <x:v>1A</x:v>
      </x:c>
      <x:c r="AB26" s="105" t="str">
        <x:v>1B</x:v>
      </x:c>
      <x:c r="AC26" s="105" t="str">
        <x:v>2A</x:v>
      </x:c>
      <x:c r="AD26" s="105" t="str">
        <x:v>2B</x:v>
      </x:c>
      <x:c r="AE26" s="105" t="str">
        <x:v>FR</x:v>
      </x:c>
      <x:c r="AF26" s="105" t="str">
        <x:v>1B</x:v>
      </x:c>
      <x:c r="AG26" s="105" t="str">
        <x:v>2A</x:v>
      </x:c>
      <x:c r="AH26" s="106" t="n">
        <x:f>COUNTIF(C26:AG26,$A$8)+COUNTIF(C26:AG26,$A$9)+COUNTIF(C26:AG26,$A$10)+COUNTIF(C26:AG26,$A$11)</x:f>
        <x:v>23</x:v>
      </x:c>
      <x:c r="AI26" s="107" t="n">
        <x:f>COUNTIF(C26:AG26,$A$8)*$G$8+COUNTIF(C26:AG26,$A$9)*$G$9+COUNTIF(C26:AG26,$A$10)*$G$10+COUNTIF(C26:AG26,$A$11)*$G$11+COUNTIF(C26:AG26,$A$12)*$G$12+COUNTIF(C26:AG26,$A$13)*$G$13+COUNTIF(C26:AG26,$A$14)*$G$14+COUNTIF(C26:AG26,$A$15)*$G$15</x:f>
        <x:v>197</x:v>
      </x:c>
      <x:c r="AJ26" s="106" t="n">
        <x:f>COUNTIF(C26:AG26,$A$12)</x:f>
        <x:v>8</x:v>
      </x:c>
      <x:c r="AK26" s="106" t="n">
        <x:f>COUNTIF(C26:AG26,$A$13)</x:f>
        <x:v>0</x:v>
      </x:c>
      <x:c r="AL26" s="106" t="n">
        <x:f>COUNTIF(C26:AG26,$A$14)</x:f>
        <x:v>0</x:v>
      </x:c>
      <x:c r="AM26" s="106" t="n">
        <x:f>COUNTIF(C26:AG26,$A$15)</x:f>
        <x:v>0</x:v>
      </x:c>
    </x:row>
    <x:row r="27" ht="20" customHeight="1">
      <x:c r="A27" s="91" t="str">
        <x:v>Hannes Richter</x:v>
      </x:c>
      <x:c r="B27" s="91" t="str">
        <x:v>Ausbildung</x:v>
      </x:c>
      <x:c r="C27" s="105" t="str">
        <x:v>FR</x:v>
      </x:c>
      <x:c r="D27" s="105" t="str">
        <x:v>FR</x:v>
      </x:c>
      <x:c r="E27" s="105" t="str">
        <x:v>K</x:v>
      </x:c>
      <x:c r="F27" s="105" t="str">
        <x:v>1A</x:v>
      </x:c>
      <x:c r="G27" s="105" t="str">
        <x:v>1B</x:v>
      </x:c>
      <x:c r="H27" s="105" t="str">
        <x:v>2A</x:v>
      </x:c>
      <x:c r="I27" s="105" t="str">
        <x:v>2B</x:v>
      </x:c>
      <x:c r="J27" s="105" t="str">
        <x:v>FR</x:v>
      </x:c>
      <x:c r="K27" s="105" t="str">
        <x:v>1B</x:v>
      </x:c>
      <x:c r="L27" s="105" t="str">
        <x:v>2A</x:v>
      </x:c>
      <x:c r="M27" s="105" t="str">
        <x:v>2B</x:v>
      </x:c>
      <x:c r="N27" s="105" t="str">
        <x:v>1A</x:v>
      </x:c>
      <x:c r="O27" s="105" t="str">
        <x:v>1B</x:v>
      </x:c>
      <x:c r="P27" s="105" t="str">
        <x:v>2A</x:v>
      </x:c>
      <x:c r="Q27" s="105" t="str">
        <x:v>FR</x:v>
      </x:c>
      <x:c r="R27" s="105" t="str">
        <x:v>FR</x:v>
      </x:c>
      <x:c r="S27" s="105" t="str">
        <x:v>1B</x:v>
      </x:c>
      <x:c r="T27" s="105" t="str">
        <x:v>2A</x:v>
      </x:c>
      <x:c r="U27" s="105" t="str">
        <x:v>2B</x:v>
      </x:c>
      <x:c r="V27" s="105" t="str">
        <x:v>1A</x:v>
      </x:c>
      <x:c r="W27" s="105" t="str">
        <x:v>1B</x:v>
      </x:c>
      <x:c r="X27" s="105" t="str">
        <x:v>FR</x:v>
      </x:c>
      <x:c r="Y27" s="105" t="str">
        <x:v>FR</x:v>
      </x:c>
      <x:c r="Z27" s="105" t="str">
        <x:v>1A</x:v>
      </x:c>
      <x:c r="AA27" s="105" t="str">
        <x:v>1B</x:v>
      </x:c>
      <x:c r="AB27" s="105" t="str">
        <x:v>2A</x:v>
      </x:c>
      <x:c r="AC27" s="105" t="str">
        <x:v>U</x:v>
      </x:c>
      <x:c r="AD27" s="105" t="str">
        <x:v>1A</x:v>
      </x:c>
      <x:c r="AE27" s="105" t="str">
        <x:v>1A</x:v>
      </x:c>
      <x:c r="AF27" s="105" t="str">
        <x:v>FR</x:v>
      </x:c>
      <x:c r="AG27" s="105" t="str">
        <x:v>2B</x:v>
      </x:c>
      <x:c r="AH27" s="106" t="n">
        <x:f>COUNTIF(C27:AG27,$A$8)+COUNTIF(C27:AG27,$A$9)+COUNTIF(C27:AG27,$A$10)+COUNTIF(C27:AG27,$A$11)</x:f>
        <x:v>21</x:v>
      </x:c>
      <x:c r="AI27" s="107" t="n">
        <x:f>COUNTIF(C27:AG27,$A$8)*$G$8+COUNTIF(C27:AG27,$A$9)*$G$9+COUNTIF(C27:AG27,$A$10)*$G$10+COUNTIF(C27:AG27,$A$11)*$G$11+COUNTIF(C27:AG27,$A$12)*$G$12+COUNTIF(C27:AG27,$A$13)*$G$13+COUNTIF(C27:AG27,$A$14)*$G$14+COUNTIF(C27:AG27,$A$15)*$G$15</x:f>
        <x:v>179.75</x:v>
      </x:c>
      <x:c r="AJ27" s="106" t="n">
        <x:f>COUNTIF(C27:AG27,$A$12)</x:f>
        <x:v>8</x:v>
      </x:c>
      <x:c r="AK27" s="106" t="n">
        <x:f>COUNTIF(C27:AG27,$A$13)</x:f>
        <x:v>0</x:v>
      </x:c>
      <x:c r="AL27" s="106" t="n">
        <x:f>COUNTIF(C27:AG27,$A$14)</x:f>
        <x:v>1</x:v>
      </x:c>
      <x:c r="AM27" s="106" t="n">
        <x:f>COUNTIF(C27:AG27,$A$15)</x:f>
        <x:v>1</x:v>
      </x:c>
    </x:row>
    <x:row r="28" ht="20" customHeight="1">
      <x:c r="A28" s="91" t="str">
        <x:v>Isabel Neumann</x:v>
      </x:c>
      <x:c r="B28" s="91" t="str">
        <x:v>Teilzeit</x:v>
      </x:c>
      <x:c r="C28" s="105" t="str">
        <x:v>FR</x:v>
      </x:c>
      <x:c r="D28" s="105" t="str">
        <x:v>FR</x:v>
      </x:c>
      <x:c r="E28" s="105" t="str">
        <x:v>1A</x:v>
      </x:c>
      <x:c r="F28" s="105" t="str">
        <x:v>1B</x:v>
      </x:c>
      <x:c r="G28" s="105" t="str">
        <x:v>2A</x:v>
      </x:c>
      <x:c r="H28" s="105" t="str">
        <x:v>2B</x:v>
      </x:c>
      <x:c r="I28" s="105" t="str">
        <x:v>1A</x:v>
      </x:c>
      <x:c r="J28" s="105" t="str">
        <x:v>1A</x:v>
      </x:c>
      <x:c r="K28" s="105" t="str">
        <x:v>FR</x:v>
      </x:c>
      <x:c r="L28" s="105" t="str">
        <x:v>2B</x:v>
      </x:c>
      <x:c r="M28" s="105" t="str">
        <x:v>1A</x:v>
      </x:c>
      <x:c r="N28" s="105" t="str">
        <x:v>1B</x:v>
      </x:c>
      <x:c r="O28" s="105" t="str">
        <x:v>2A</x:v>
      </x:c>
      <x:c r="P28" s="105" t="str">
        <x:v>2B</x:v>
      </x:c>
      <x:c r="Q28" s="105" t="str">
        <x:v>FR</x:v>
      </x:c>
      <x:c r="R28" s="105" t="str">
        <x:v>FR</x:v>
      </x:c>
      <x:c r="S28" s="105" t="str">
        <x:v>2A</x:v>
      </x:c>
      <x:c r="T28" s="105" t="str">
        <x:v>2B</x:v>
      </x:c>
      <x:c r="U28" s="105" t="str">
        <x:v>1A</x:v>
      </x:c>
      <x:c r="V28" s="105" t="str">
        <x:v>1B</x:v>
      </x:c>
      <x:c r="W28" s="105" t="str">
        <x:v>2A</x:v>
      </x:c>
      <x:c r="X28" s="105" t="str">
        <x:v>FR</x:v>
      </x:c>
      <x:c r="Y28" s="105" t="str">
        <x:v>1B</x:v>
      </x:c>
      <x:c r="Z28" s="105" t="str">
        <x:v>1B</x:v>
      </x:c>
      <x:c r="AA28" s="105" t="str">
        <x:v>2A</x:v>
      </x:c>
      <x:c r="AB28" s="105" t="str">
        <x:v>2B</x:v>
      </x:c>
      <x:c r="AC28" s="105" t="str">
        <x:v>1A</x:v>
      </x:c>
      <x:c r="AD28" s="105" t="str">
        <x:v>1B</x:v>
      </x:c>
      <x:c r="AE28" s="105" t="str">
        <x:v>FR</x:v>
      </x:c>
      <x:c r="AF28" s="105" t="str">
        <x:v>FR</x:v>
      </x:c>
      <x:c r="AG28" s="105" t="str">
        <x:v>1A</x:v>
      </x:c>
      <x:c r="AH28" s="106" t="n">
        <x:f>COUNTIF(C28:AG28,$A$8)+COUNTIF(C28:AG28,$A$9)+COUNTIF(C28:AG28,$A$10)+COUNTIF(C28:AG28,$A$11)</x:f>
        <x:v>23</x:v>
      </x:c>
      <x:c r="AI28" s="107" t="n">
        <x:f>COUNTIF(C28:AG28,$A$8)*$G$8+COUNTIF(C28:AG28,$A$9)*$G$9+COUNTIF(C28:AG28,$A$10)*$G$10+COUNTIF(C28:AG28,$A$11)*$G$11+COUNTIF(C28:AG28,$A$12)*$G$12+COUNTIF(C28:AG28,$A$13)*$G$13+COUNTIF(C28:AG28,$A$14)*$G$14+COUNTIF(C28:AG28,$A$15)*$G$15</x:f>
        <x:v>196.75</x:v>
      </x:c>
      <x:c r="AJ28" s="106" t="n">
        <x:f>COUNTIF(C28:AG28,$A$12)</x:f>
        <x:v>8</x:v>
      </x:c>
      <x:c r="AK28" s="106" t="n">
        <x:f>COUNTIF(C28:AG28,$A$13)</x:f>
        <x:v>0</x:v>
      </x:c>
      <x:c r="AL28" s="106" t="n">
        <x:f>COUNTIF(C28:AG28,$A$14)</x:f>
        <x:v>0</x:v>
      </x:c>
      <x:c r="AM28" s="106" t="n">
        <x:f>COUNTIF(C28:AG28,$A$15)</x:f>
        <x:v>0</x:v>
      </x:c>
    </x:row>
    <x:row r="29" ht="20" customHeight="1">
      <x:c r="A29" s="91" t="str">
        <x:v>Jonas Klein</x:v>
      </x:c>
      <x:c r="B29" s="91" t="str">
        <x:v>Vollzeit</x:v>
      </x:c>
      <x:c r="C29" s="105" t="str">
        <x:v>FR</x:v>
      </x:c>
      <x:c r="D29" s="105" t="str">
        <x:v>1B</x:v>
      </x:c>
      <x:c r="E29" s="105" t="str">
        <x:v>1B</x:v>
      </x:c>
      <x:c r="F29" s="105" t="str">
        <x:v>2A</x:v>
      </x:c>
      <x:c r="G29" s="105" t="str">
        <x:v>2B</x:v>
      </x:c>
      <x:c r="H29" s="105" t="str">
        <x:v>1A</x:v>
      </x:c>
      <x:c r="I29" s="105" t="str">
        <x:v>1B</x:v>
      </x:c>
      <x:c r="J29" s="105" t="str">
        <x:v>FR</x:v>
      </x:c>
      <x:c r="K29" s="105" t="str">
        <x:v>FR</x:v>
      </x:c>
      <x:c r="L29" s="105" t="str">
        <x:v>1A</x:v>
      </x:c>
      <x:c r="M29" s="105" t="str">
        <x:v>1B</x:v>
      </x:c>
      <x:c r="N29" s="105" t="str">
        <x:v>2A</x:v>
      </x:c>
      <x:c r="O29" s="105" t="str">
        <x:v>2B</x:v>
      </x:c>
      <x:c r="P29" s="105" t="str">
        <x:v>1A</x:v>
      </x:c>
      <x:c r="Q29" s="105" t="str">
        <x:v>FR</x:v>
      </x:c>
      <x:c r="R29" s="105" t="str">
        <x:v>FR</x:v>
      </x:c>
      <x:c r="S29" s="105" t="str">
        <x:v>2B</x:v>
      </x:c>
      <x:c r="T29" s="105" t="str">
        <x:v>1A</x:v>
      </x:c>
      <x:c r="U29" s="105" t="str">
        <x:v>1B</x:v>
      </x:c>
      <x:c r="V29" s="105" t="str">
        <x:v>2A</x:v>
      </x:c>
      <x:c r="W29" s="105" t="str">
        <x:v>2B</x:v>
      </x:c>
      <x:c r="X29" s="105" t="str">
        <x:v>1A</x:v>
      </x:c>
      <x:c r="Y29" s="105" t="str">
        <x:v>FR</x:v>
      </x:c>
      <x:c r="Z29" s="105" t="str">
        <x:v>2A</x:v>
      </x:c>
      <x:c r="AA29" s="105" t="str">
        <x:v>2B</x:v>
      </x:c>
      <x:c r="AB29" s="105" t="str">
        <x:v>1A</x:v>
      </x:c>
      <x:c r="AC29" s="105" t="str">
        <x:v>1B</x:v>
      </x:c>
      <x:c r="AD29" s="105" t="str">
        <x:v>2A</x:v>
      </x:c>
      <x:c r="AE29" s="105" t="str">
        <x:v>FR</x:v>
      </x:c>
      <x:c r="AF29" s="105" t="str">
        <x:v>FR</x:v>
      </x:c>
      <x:c r="AG29" s="105" t="str">
        <x:v>1B</x:v>
      </x:c>
      <x:c r="AH29" s="106" t="n">
        <x:f>COUNTIF(C29:AG29,$A$8)+COUNTIF(C29:AG29,$A$9)+COUNTIF(C29:AG29,$A$10)+COUNTIF(C29:AG29,$A$11)</x:f>
        <x:v>23</x:v>
      </x:c>
      <x:c r="AI29" s="107" t="n">
        <x:f>COUNTIF(C29:AG29,$A$8)*$G$8+COUNTIF(C29:AG29,$A$9)*$G$9+COUNTIF(C29:AG29,$A$10)*$G$10+COUNTIF(C29:AG29,$A$11)*$G$11+COUNTIF(C29:AG29,$A$12)*$G$12+COUNTIF(C29:AG29,$A$13)*$G$13+COUNTIF(C29:AG29,$A$14)*$G$14+COUNTIF(C29:AG29,$A$15)*$G$15</x:f>
        <x:v>196.75</x:v>
      </x:c>
      <x:c r="AJ29" s="106" t="n">
        <x:f>COUNTIF(C29:AG29,$A$12)</x:f>
        <x:v>8</x:v>
      </x:c>
      <x:c r="AK29" s="106" t="n">
        <x:f>COUNTIF(C29:AG29,$A$13)</x:f>
        <x:v>0</x:v>
      </x:c>
      <x:c r="AL29" s="106" t="n">
        <x:f>COUNTIF(C29:AG29,$A$14)</x:f>
        <x:v>0</x:v>
      </x:c>
      <x:c r="AM29" s="106" t="n">
        <x:f>COUNTIF(C29:AG29,$A$15)</x:f>
        <x:v>0</x:v>
      </x:c>
    </x:row>
    <x:row r="30" ht="20" customHeight="1">
      <x:c r="A30" s="91" t="str">
        <x:v>Lara Zimmermann</x:v>
      </x:c>
      <x:c r="B30" s="91" t="str">
        <x:v>Vollzeit</x:v>
      </x:c>
      <x:c r="C30" s="105" t="str">
        <x:v>1A</x:v>
      </x:c>
      <x:c r="D30" s="105" t="str">
        <x:v>FR</x:v>
      </x:c>
      <x:c r="E30" s="105" t="str">
        <x:v>2A</x:v>
      </x:c>
      <x:c r="F30" s="105" t="str">
        <x:v>2B</x:v>
      </x:c>
      <x:c r="G30" s="105" t="str">
        <x:v>1A</x:v>
      </x:c>
      <x:c r="H30" s="105" t="str">
        <x:v>1B</x:v>
      </x:c>
      <x:c r="I30" s="105" t="str">
        <x:v>2A</x:v>
      </x:c>
      <x:c r="J30" s="105" t="str">
        <x:v>FR</x:v>
      </x:c>
      <x:c r="K30" s="105" t="str">
        <x:v>FR</x:v>
      </x:c>
      <x:c r="L30" s="105" t="str">
        <x:v>1B</x:v>
      </x:c>
      <x:c r="M30" s="105" t="str">
        <x:v>2A</x:v>
      </x:c>
      <x:c r="N30" s="105" t="str">
        <x:v>2B</x:v>
      </x:c>
      <x:c r="O30" s="105" t="str">
        <x:v>1A</x:v>
      </x:c>
      <x:c r="P30" s="105" t="str">
        <x:v>1B</x:v>
      </x:c>
      <x:c r="Q30" s="105" t="str">
        <x:v>FR</x:v>
      </x:c>
      <x:c r="R30" s="105" t="str">
        <x:v>1B</x:v>
      </x:c>
      <x:c r="S30" s="105" t="str">
        <x:v>1A</x:v>
      </x:c>
      <x:c r="T30" s="105" t="str">
        <x:v>1B</x:v>
      </x:c>
      <x:c r="U30" s="105" t="str">
        <x:v>2A</x:v>
      </x:c>
      <x:c r="V30" s="105" t="str">
        <x:v>2B</x:v>
      </x:c>
      <x:c r="W30" s="105" t="str">
        <x:v>1A</x:v>
      </x:c>
      <x:c r="X30" s="105" t="str">
        <x:v>FR</x:v>
      </x:c>
      <x:c r="Y30" s="105" t="str">
        <x:v>FR</x:v>
      </x:c>
      <x:c r="Z30" s="105" t="str">
        <x:v>2B</x:v>
      </x:c>
      <x:c r="AA30" s="105" t="str">
        <x:v>1A</x:v>
      </x:c>
      <x:c r="AB30" s="105" t="str">
        <x:v>U</x:v>
      </x:c>
      <x:c r="AC30" s="105" t="str">
        <x:v>2A</x:v>
      </x:c>
      <x:c r="AD30" s="105" t="str">
        <x:v>2B</x:v>
      </x:c>
      <x:c r="AE30" s="105" t="str">
        <x:v>FR</x:v>
      </x:c>
      <x:c r="AF30" s="105" t="str">
        <x:v>FR</x:v>
      </x:c>
      <x:c r="AG30" s="105" t="str">
        <x:v>2A</x:v>
      </x:c>
      <x:c r="AH30" s="106" t="n">
        <x:f>COUNTIF(C30:AG30,$A$8)+COUNTIF(C30:AG30,$A$9)+COUNTIF(C30:AG30,$A$10)+COUNTIF(C30:AG30,$A$11)</x:f>
        <x:v>22</x:v>
      </x:c>
      <x:c r="AI30" s="107" t="n">
        <x:f>COUNTIF(C30:AG30,$A$8)*$G$8+COUNTIF(C30:AG30,$A$9)*$G$9+COUNTIF(C30:AG30,$A$10)*$G$10+COUNTIF(C30:AG30,$A$11)*$G$11+COUNTIF(C30:AG30,$A$12)*$G$12+COUNTIF(C30:AG30,$A$13)*$G$13+COUNTIF(C30:AG30,$A$14)*$G$14+COUNTIF(C30:AG30,$A$15)*$G$15</x:f>
        <x:v>188.5</x:v>
      </x:c>
      <x:c r="AJ30" s="106" t="n">
        <x:f>COUNTIF(C30:AG30,$A$12)</x:f>
        <x:v>8</x:v>
      </x:c>
      <x:c r="AK30" s="106" t="n">
        <x:f>COUNTIF(C30:AG30,$A$13)</x:f>
        <x:v>0</x:v>
      </x:c>
      <x:c r="AL30" s="106" t="n">
        <x:f>COUNTIF(C30:AG30,$A$14)</x:f>
        <x:v>0</x:v>
      </x:c>
      <x:c r="AM30" s="106" t="n">
        <x:f>COUNTIF(C30:AG30,$A$15)</x:f>
        <x:v>1</x:v>
      </x:c>
    </x:row>
    <x:row r="31" ht="20" customHeight="1">
      <x:c r="A31" s="91" t="str">
        <x:v>Max Berger</x:v>
      </x:c>
      <x:c r="B31" s="91" t="str">
        <x:v>Aushilfe</x:v>
      </x:c>
      <x:c r="C31" s="105" t="str">
        <x:v>FR</x:v>
      </x:c>
      <x:c r="D31" s="105" t="str">
        <x:v>FR</x:v>
      </x:c>
      <x:c r="E31" s="105" t="str">
        <x:v>2B</x:v>
      </x:c>
      <x:c r="F31" s="105" t="str">
        <x:v>1A</x:v>
      </x:c>
      <x:c r="G31" s="105" t="str">
        <x:v>1B</x:v>
      </x:c>
      <x:c r="H31" s="105" t="str">
        <x:v>2A</x:v>
      </x:c>
      <x:c r="I31" s="105" t="str">
        <x:v>2B</x:v>
      </x:c>
      <x:c r="J31" s="105" t="str">
        <x:v>FR</x:v>
      </x:c>
      <x:c r="K31" s="105" t="str">
        <x:v>FR</x:v>
      </x:c>
      <x:c r="L31" s="105" t="str">
        <x:v>2A</x:v>
      </x:c>
      <x:c r="M31" s="105" t="str">
        <x:v>2B</x:v>
      </x:c>
      <x:c r="N31" s="105" t="str">
        <x:v>1A</x:v>
      </x:c>
      <x:c r="O31" s="105" t="str">
        <x:v>1B</x:v>
      </x:c>
      <x:c r="P31" s="105" t="str">
        <x:v>2A</x:v>
      </x:c>
      <x:c r="Q31" s="105" t="str">
        <x:v>1A</x:v>
      </x:c>
      <x:c r="R31" s="105" t="str">
        <x:v>FR</x:v>
      </x:c>
      <x:c r="S31" s="105" t="str">
        <x:v>1B</x:v>
      </x:c>
      <x:c r="T31" s="105" t="str">
        <x:v>2A</x:v>
      </x:c>
      <x:c r="U31" s="105" t="str">
        <x:v>2B</x:v>
      </x:c>
      <x:c r="V31" s="105" t="str">
        <x:v>1A</x:v>
      </x:c>
      <x:c r="W31" s="105" t="str">
        <x:v>1B</x:v>
      </x:c>
      <x:c r="X31" s="105" t="str">
        <x:v>FR</x:v>
      </x:c>
      <x:c r="Y31" s="105" t="str">
        <x:v>FR</x:v>
      </x:c>
      <x:c r="Z31" s="105" t="str">
        <x:v>1A</x:v>
      </x:c>
      <x:c r="AA31" s="105" t="str">
        <x:v>1B</x:v>
      </x:c>
      <x:c r="AB31" s="105" t="str">
        <x:v>2A</x:v>
      </x:c>
      <x:c r="AC31" s="105" t="str">
        <x:v>2B</x:v>
      </x:c>
      <x:c r="AD31" s="105" t="str">
        <x:v>1A</x:v>
      </x:c>
      <x:c r="AE31" s="105" t="str">
        <x:v>FR</x:v>
      </x:c>
      <x:c r="AF31" s="105" t="str">
        <x:v>1B</x:v>
      </x:c>
      <x:c r="AG31" s="105" t="str">
        <x:v>2B</x:v>
      </x:c>
      <x:c r="AH31" s="106" t="n">
        <x:f>COUNTIF(C31:AG31,$A$8)+COUNTIF(C31:AG31,$A$9)+COUNTIF(C31:AG31,$A$10)+COUNTIF(C31:AG31,$A$11)</x:f>
        <x:v>23</x:v>
      </x:c>
      <x:c r="AI31" s="107" t="n">
        <x:f>COUNTIF(C31:AG31,$A$8)*$G$8+COUNTIF(C31:AG31,$A$9)*$G$9+COUNTIF(C31:AG31,$A$10)*$G$10+COUNTIF(C31:AG31,$A$11)*$G$11+COUNTIF(C31:AG31,$A$12)*$G$12+COUNTIF(C31:AG31,$A$13)*$G$13+COUNTIF(C31:AG31,$A$14)*$G$14+COUNTIF(C31:AG31,$A$15)*$G$15</x:f>
        <x:v>196.75</x:v>
      </x:c>
      <x:c r="AJ31" s="106" t="n">
        <x:f>COUNTIF(C31:AG31,$A$12)</x:f>
        <x:v>8</x:v>
      </x:c>
      <x:c r="AK31" s="106" t="n">
        <x:f>COUNTIF(C31:AG31,$A$13)</x:f>
        <x:v>0</x:v>
      </x:c>
      <x:c r="AL31" s="106" t="n">
        <x:f>COUNTIF(C31:AG31,$A$14)</x:f>
        <x:v>0</x:v>
      </x:c>
      <x:c r="AM31" s="106" t="n">
        <x:f>COUNTIF(C31:AG31,$A$15)</x:f>
        <x:v>0</x:v>
      </x:c>
    </x:row>
    <x:row r="32" ht="20" customHeight="1">
      <x:c r="A32" s="91" t="str">
        <x:v>Nina Schwarz</x:v>
      </x:c>
      <x:c r="B32" s="91" t="str">
        <x:v>Teilzeit</x:v>
      </x:c>
      <x:c r="C32" s="105" t="str">
        <x:v>FR</x:v>
      </x:c>
      <x:c r="D32" s="105" t="str">
        <x:v>FR</x:v>
      </x:c>
      <x:c r="E32" s="105" t="str">
        <x:v>1A</x:v>
      </x:c>
      <x:c r="F32" s="105" t="str">
        <x:v>1B</x:v>
      </x:c>
      <x:c r="G32" s="105" t="str">
        <x:v>2A</x:v>
      </x:c>
      <x:c r="H32" s="105" t="str">
        <x:v>2B</x:v>
      </x:c>
      <x:c r="I32" s="105" t="str">
        <x:v>1A</x:v>
      </x:c>
      <x:c r="J32" s="105" t="str">
        <x:v>FR</x:v>
      </x:c>
      <x:c r="K32" s="105" t="str">
        <x:v>1B</x:v>
      </x:c>
      <x:c r="L32" s="105" t="str">
        <x:v>2B</x:v>
      </x:c>
      <x:c r="M32" s="105" t="str">
        <x:v>1A</x:v>
      </x:c>
      <x:c r="N32" s="105" t="str">
        <x:v>1B</x:v>
      </x:c>
      <x:c r="O32" s="105" t="str">
        <x:v>2A</x:v>
      </x:c>
      <x:c r="P32" s="105" t="str">
        <x:v>2B</x:v>
      </x:c>
      <x:c r="Q32" s="105" t="str">
        <x:v>FR</x:v>
      </x:c>
      <x:c r="R32" s="105" t="str">
        <x:v>FR</x:v>
      </x:c>
      <x:c r="S32" s="105" t="str">
        <x:v>2A</x:v>
      </x:c>
      <x:c r="T32" s="105" t="str">
        <x:v>2B</x:v>
      </x:c>
      <x:c r="U32" s="105" t="str">
        <x:v>1A</x:v>
      </x:c>
      <x:c r="V32" s="105" t="str">
        <x:v>1B</x:v>
      </x:c>
      <x:c r="W32" s="105" t="str">
        <x:v>2A</x:v>
      </x:c>
      <x:c r="X32" s="105" t="str">
        <x:v>FR</x:v>
      </x:c>
      <x:c r="Y32" s="105" t="str">
        <x:v>FR</x:v>
      </x:c>
      <x:c r="Z32" s="105" t="str">
        <x:v>1B</x:v>
      </x:c>
      <x:c r="AA32" s="105" t="str">
        <x:v>2A</x:v>
      </x:c>
      <x:c r="AB32" s="105" t="str">
        <x:v>2B</x:v>
      </x:c>
      <x:c r="AC32" s="105" t="str">
        <x:v>1A</x:v>
      </x:c>
      <x:c r="AD32" s="105" t="str">
        <x:v>1B</x:v>
      </x:c>
      <x:c r="AE32" s="105" t="str">
        <x:v>1A</x:v>
      </x:c>
      <x:c r="AF32" s="105" t="str">
        <x:v>FR</x:v>
      </x:c>
      <x:c r="AG32" s="105" t="str">
        <x:v>1A</x:v>
      </x:c>
      <x:c r="AH32" s="106" t="n">
        <x:f>COUNTIF(C32:AG32,$A$8)+COUNTIF(C32:AG32,$A$9)+COUNTIF(C32:AG32,$A$10)+COUNTIF(C32:AG32,$A$11)</x:f>
        <x:v>23</x:v>
      </x:c>
      <x:c r="AI32" s="107" t="n">
        <x:f>COUNTIF(C32:AG32,$A$8)*$G$8+COUNTIF(C32:AG32,$A$9)*$G$9+COUNTIF(C32:AG32,$A$10)*$G$10+COUNTIF(C32:AG32,$A$11)*$G$11+COUNTIF(C32:AG32,$A$12)*$G$12+COUNTIF(C32:AG32,$A$13)*$G$13+COUNTIF(C32:AG32,$A$14)*$G$14+COUNTIF(C32:AG32,$A$15)*$G$15</x:f>
        <x:v>196.75</x:v>
      </x:c>
      <x:c r="AJ32" s="106" t="n">
        <x:f>COUNTIF(C32:AG32,$A$12)</x:f>
        <x:v>8</x:v>
      </x:c>
      <x:c r="AK32" s="106" t="n">
        <x:f>COUNTIF(C32:AG32,$A$13)</x:f>
        <x:v>0</x:v>
      </x:c>
      <x:c r="AL32" s="106" t="n">
        <x:f>COUNTIF(C32:AG32,$A$14)</x:f>
        <x:v>0</x:v>
      </x:c>
      <x:c r="AM32" s="106" t="n">
        <x:f>COUNTIF(C32:AG32,$A$15)</x:f>
        <x:v>0</x:v>
      </x:c>
    </x:row>
    <x:row r="33" ht="20" customHeight="1">
      <x:c r="A33" s="91" t="str">
        <x:v>Oskar Lang</x:v>
      </x:c>
      <x:c r="B33" s="91" t="str">
        <x:v>Vollzeit</x:v>
      </x:c>
      <x:c r="C33" s="105" t="str">
        <x:v>FR</x:v>
      </x:c>
      <x:c r="D33" s="105" t="str">
        <x:v>FR</x:v>
      </x:c>
      <x:c r="E33" s="105" t="str">
        <x:v>1B</x:v>
      </x:c>
      <x:c r="F33" s="105" t="str">
        <x:v>2A</x:v>
      </x:c>
      <x:c r="G33" s="105" t="str">
        <x:v>2B</x:v>
      </x:c>
      <x:c r="H33" s="105" t="str">
        <x:v>1A</x:v>
      </x:c>
      <x:c r="I33" s="105" t="str">
        <x:v>1B</x:v>
      </x:c>
      <x:c r="J33" s="105" t="str">
        <x:v>1A</x:v>
      </x:c>
      <x:c r="K33" s="105" t="str">
        <x:v>FR</x:v>
      </x:c>
      <x:c r="L33" s="105" t="str">
        <x:v>1A</x:v>
      </x:c>
      <x:c r="M33" s="105" t="str">
        <x:v>1B</x:v>
      </x:c>
      <x:c r="N33" s="105" t="str">
        <x:v>2A</x:v>
      </x:c>
      <x:c r="O33" s="105" t="str">
        <x:v>2B</x:v>
      </x:c>
      <x:c r="P33" s="105" t="str">
        <x:v>1A</x:v>
      </x:c>
      <x:c r="Q33" s="105" t="str">
        <x:v>FR</x:v>
      </x:c>
      <x:c r="R33" s="105" t="str">
        <x:v>FR</x:v>
      </x:c>
      <x:c r="S33" s="105" t="str">
        <x:v>2B</x:v>
      </x:c>
      <x:c r="T33" s="105" t="str">
        <x:v>1A</x:v>
      </x:c>
      <x:c r="U33" s="105" t="str">
        <x:v>1B</x:v>
      </x:c>
      <x:c r="V33" s="105" t="str">
        <x:v>2A</x:v>
      </x:c>
      <x:c r="W33" s="105" t="str">
        <x:v>2B</x:v>
      </x:c>
      <x:c r="X33" s="105" t="str">
        <x:v>FR</x:v>
      </x:c>
      <x:c r="Y33" s="105" t="str">
        <x:v>1B</x:v>
      </x:c>
      <x:c r="Z33" s="105" t="str">
        <x:v>2A</x:v>
      </x:c>
      <x:c r="AA33" s="105" t="str">
        <x:v>U</x:v>
      </x:c>
      <x:c r="AB33" s="105" t="str">
        <x:v>1A</x:v>
      </x:c>
      <x:c r="AC33" s="105" t="str">
        <x:v>1B</x:v>
      </x:c>
      <x:c r="AD33" s="105" t="str">
        <x:v>2A</x:v>
      </x:c>
      <x:c r="AE33" s="105" t="str">
        <x:v>FR</x:v>
      </x:c>
      <x:c r="AF33" s="105" t="str">
        <x:v>FR</x:v>
      </x:c>
      <x:c r="AG33" s="105" t="str">
        <x:v>1B</x:v>
      </x:c>
      <x:c r="AH33" s="106" t="n">
        <x:f>COUNTIF(C33:AG33,$A$8)+COUNTIF(C33:AG33,$A$9)+COUNTIF(C33:AG33,$A$10)+COUNTIF(C33:AG33,$A$11)</x:f>
        <x:v>22</x:v>
      </x:c>
      <x:c r="AI33" s="107" t="n">
        <x:f>COUNTIF(C33:AG33,$A$8)*$G$8+COUNTIF(C33:AG33,$A$9)*$G$9+COUNTIF(C33:AG33,$A$10)*$G$10+COUNTIF(C33:AG33,$A$11)*$G$11+COUNTIF(C33:AG33,$A$12)*$G$12+COUNTIF(C33:AG33,$A$13)*$G$13+COUNTIF(C33:AG33,$A$14)*$G$14+COUNTIF(C33:AG33,$A$15)*$G$15</x:f>
        <x:v>188.25</x:v>
      </x:c>
      <x:c r="AJ33" s="106" t="n">
        <x:f>COUNTIF(C33:AG33,$A$12)</x:f>
        <x:v>8</x:v>
      </x:c>
      <x:c r="AK33" s="106" t="n">
        <x:f>COUNTIF(C33:AG33,$A$13)</x:f>
        <x:v>0</x:v>
      </x:c>
      <x:c r="AL33" s="106" t="n">
        <x:f>COUNTIF(C33:AG33,$A$14)</x:f>
        <x:v>0</x:v>
      </x:c>
      <x:c r="AM33" s="106" t="n">
        <x:f>COUNTIF(C33:AG33,$A$15)</x:f>
        <x:v>1</x:v>
      </x:c>
    </x:row>
    <x:row r="34" ht="20" customHeight="1">
      <x:c r="A34" s="91" t="str">
        <x:v>Paula Krüger</x:v>
      </x:c>
      <x:c r="B34" s="91" t="str">
        <x:v>Ausbildung</x:v>
      </x:c>
      <x:c r="C34" s="105" t="str">
        <x:v>FR</x:v>
      </x:c>
      <x:c r="D34" s="105" t="str">
        <x:v>1B</x:v>
      </x:c>
      <x:c r="E34" s="105" t="str">
        <x:v>2A</x:v>
      </x:c>
      <x:c r="F34" s="105" t="str">
        <x:v>2B</x:v>
      </x:c>
      <x:c r="G34" s="105" t="str">
        <x:v>1A</x:v>
      </x:c>
      <x:c r="H34" s="105" t="str">
        <x:v>1B</x:v>
      </x:c>
      <x:c r="I34" s="105" t="str">
        <x:v>2A</x:v>
      </x:c>
      <x:c r="J34" s="105" t="str">
        <x:v>FR</x:v>
      </x:c>
      <x:c r="K34" s="105" t="str">
        <x:v>FR</x:v>
      </x:c>
      <x:c r="L34" s="105" t="str">
        <x:v>1B</x:v>
      </x:c>
      <x:c r="M34" s="105" t="str">
        <x:v>2A</x:v>
      </x:c>
      <x:c r="N34" s="105" t="str">
        <x:v>2B</x:v>
      </x:c>
      <x:c r="O34" s="105" t="str">
        <x:v>1A</x:v>
      </x:c>
      <x:c r="P34" s="105" t="str">
        <x:v>1B</x:v>
      </x:c>
      <x:c r="Q34" s="105" t="str">
        <x:v>FR</x:v>
      </x:c>
      <x:c r="R34" s="105" t="str">
        <x:v>FR</x:v>
      </x:c>
      <x:c r="S34" s="105" t="str">
        <x:v>1A</x:v>
      </x:c>
      <x:c r="T34" s="105" t="str">
        <x:v>1B</x:v>
      </x:c>
      <x:c r="U34" s="105" t="str">
        <x:v>2A</x:v>
      </x:c>
      <x:c r="V34" s="105" t="str">
        <x:v>2B</x:v>
      </x:c>
      <x:c r="W34" s="105" t="str">
        <x:v>1A</x:v>
      </x:c>
      <x:c r="X34" s="105" t="str">
        <x:v>1A</x:v>
      </x:c>
      <x:c r="Y34" s="105" t="str">
        <x:v>FR</x:v>
      </x:c>
      <x:c r="Z34" s="105" t="str">
        <x:v>2B</x:v>
      </x:c>
      <x:c r="AA34" s="105" t="str">
        <x:v>1A</x:v>
      </x:c>
      <x:c r="AB34" s="105" t="str">
        <x:v>1B</x:v>
      </x:c>
      <x:c r="AC34" s="105" t="str">
        <x:v>K</x:v>
      </x:c>
      <x:c r="AD34" s="105" t="str">
        <x:v>2B</x:v>
      </x:c>
      <x:c r="AE34" s="105" t="str">
        <x:v>FR</x:v>
      </x:c>
      <x:c r="AF34" s="105" t="str">
        <x:v>FR</x:v>
      </x:c>
      <x:c r="AG34" s="105" t="str">
        <x:v>2A</x:v>
      </x:c>
      <x:c r="AH34" s="106" t="n">
        <x:f>COUNTIF(C34:AG34,$A$8)+COUNTIF(C34:AG34,$A$9)+COUNTIF(C34:AG34,$A$10)+COUNTIF(C34:AG34,$A$11)</x:f>
        <x:v>22</x:v>
      </x:c>
      <x:c r="AI34" s="107" t="n">
        <x:f>COUNTIF(C34:AG34,$A$8)*$G$8+COUNTIF(C34:AG34,$A$9)*$G$9+COUNTIF(C34:AG34,$A$10)*$G$10+COUNTIF(C34:AG34,$A$11)*$G$11+COUNTIF(C34:AG34,$A$12)*$G$12+COUNTIF(C34:AG34,$A$13)*$G$13+COUNTIF(C34:AG34,$A$14)*$G$14+COUNTIF(C34:AG34,$A$15)*$G$15</x:f>
        <x:v>188.25</x:v>
      </x:c>
      <x:c r="AJ34" s="106" t="n">
        <x:f>COUNTIF(C34:AG34,$A$12)</x:f>
        <x:v>8</x:v>
      </x:c>
      <x:c r="AK34" s="106" t="n">
        <x:f>COUNTIF(C34:AG34,$A$13)</x:f>
        <x:v>0</x:v>
      </x:c>
      <x:c r="AL34" s="106" t="n">
        <x:f>COUNTIF(C34:AG34,$A$14)</x:f>
        <x:v>1</x:v>
      </x:c>
      <x:c r="AM34" s="106" t="n">
        <x:f>COUNTIF(C34:AG34,$A$15)</x:f>
        <x:v>0</x:v>
      </x:c>
    </x:row>
    <x:row r="35">
      <x:c r="A35" s="89"/>
      <x:c r="B35" s="89"/>
      <x:c r="C35" s="89"/>
      <x:c r="D35" s="89"/>
      <x:c r="E35" s="89"/>
      <x:c r="F35" s="89"/>
      <x:c r="G35" s="89"/>
      <x:c r="H35" s="89"/>
      <x:c r="I35" s="89"/>
      <x:c r="J35" s="89"/>
      <x:c r="K35" s="89"/>
      <x:c r="L35" s="89"/>
      <x:c r="M35" s="89"/>
      <x:c r="N35" s="89"/>
      <x:c r="O35" s="89"/>
      <x:c r="P35" s="89"/>
      <x:c r="Q35" s="89"/>
      <x:c r="R35" s="89"/>
      <x:c r="S35" s="89"/>
      <x:c r="T35" s="89"/>
      <x:c r="U35" s="89"/>
      <x:c r="V35" s="89"/>
      <x:c r="W35" s="89"/>
      <x:c r="X35" s="89"/>
      <x:c r="Y35" s="89"/>
      <x:c r="Z35" s="89"/>
      <x:c r="AA35" s="89"/>
      <x:c r="AB35" s="89"/>
      <x:c r="AC35" s="89"/>
      <x:c r="AD35" s="89"/>
      <x:c r="AE35" s="89"/>
      <x:c r="AF35" s="89"/>
      <x:c r="AG35" s="89"/>
      <x:c r="AH35" s="89"/>
      <x:c r="AI35" s="89"/>
      <x:c r="AJ35" s="89"/>
      <x:c r="AK35" s="89"/>
      <x:c r="AL35" s="89"/>
      <x:c r="AM35" s="89"/>
    </x:row>
    <x:row r="36">
      <x:c r="A36" s="89"/>
      <x:c r="B36" s="89"/>
      <x:c r="C36" s="89"/>
      <x:c r="D36" s="89"/>
      <x:c r="E36" s="89"/>
      <x:c r="F36" s="89"/>
      <x:c r="G36" s="89"/>
      <x:c r="H36" s="89"/>
      <x:c r="I36" s="89"/>
      <x:c r="J36" s="89"/>
      <x:c r="K36" s="89"/>
      <x:c r="L36" s="89"/>
      <x:c r="M36" s="89"/>
      <x:c r="N36" s="89"/>
      <x:c r="O36" s="89"/>
      <x:c r="P36" s="89"/>
      <x:c r="Q36" s="89"/>
      <x:c r="R36" s="89"/>
      <x:c r="S36" s="89"/>
      <x:c r="T36" s="89"/>
      <x:c r="U36" s="89"/>
      <x:c r="V36" s="89"/>
      <x:c r="W36" s="89"/>
      <x:c r="X36" s="89"/>
      <x:c r="Y36" s="89"/>
      <x:c r="Z36" s="89"/>
      <x:c r="AA36" s="89"/>
      <x:c r="AB36" s="89"/>
      <x:c r="AC36" s="89"/>
      <x:c r="AD36" s="89"/>
      <x:c r="AE36" s="89"/>
      <x:c r="AF36" s="89"/>
      <x:c r="AG36" s="89"/>
      <x:c r="AH36" s="89"/>
      <x:c r="AI36" s="89"/>
      <x:c r="AJ36" s="89"/>
      <x:c r="AK36" s="89"/>
      <x:c r="AL36" s="89"/>
      <x:c r="AM36" s="89"/>
    </x:row>
    <x:row r="37" ht="24" customHeight="1">
      <x:c r="A37" s="93" t="str">
        <x:v>Tägliche Kontrolle</x:v>
      </x:c>
      <x:c r="B37" s="93"/>
      <x:c r="C37" s="89"/>
      <x:c r="D37" s="89"/>
      <x:c r="E37" s="89"/>
      <x:c r="F37" s="89"/>
      <x:c r="G37" s="89"/>
      <x:c r="H37" s="89"/>
      <x:c r="I37" s="89"/>
      <x:c r="J37" s="89"/>
      <x:c r="K37" s="89"/>
      <x:c r="L37" s="89"/>
      <x:c r="M37" s="89"/>
      <x:c r="N37" s="89"/>
      <x:c r="O37" s="89"/>
      <x:c r="P37" s="89"/>
      <x:c r="Q37" s="89"/>
      <x:c r="R37" s="89"/>
      <x:c r="S37" s="89"/>
      <x:c r="T37" s="89"/>
      <x:c r="U37" s="89"/>
      <x:c r="V37" s="89"/>
      <x:c r="W37" s="89"/>
      <x:c r="X37" s="89"/>
      <x:c r="Y37" s="89"/>
      <x:c r="Z37" s="89"/>
      <x:c r="AA37" s="89"/>
      <x:c r="AB37" s="89"/>
      <x:c r="AC37" s="89"/>
      <x:c r="AD37" s="89"/>
      <x:c r="AE37" s="89"/>
      <x:c r="AF37" s="89"/>
      <x:c r="AG37" s="89"/>
      <x:c r="AH37" s="89"/>
      <x:c r="AI37" s="89"/>
      <x:c r="AJ37" s="89"/>
      <x:c r="AK37" s="89"/>
      <x:c r="AL37" s="89"/>
      <x:c r="AM37" s="89"/>
    </x:row>
    <x:row r="38">
      <x:c r="A38" s="90" t="str">
        <x:v>Mitarbeitende geplant</x:v>
      </x:c>
      <x:c r="B38" s="90" t="str"/>
      <x:c r="C38" s="106" t="n">
        <x:f>IF(C$18="","",COUNTIF(C$20:C$34,$A$8)+COUNTIF(C$20:C$34,$A$9)+COUNTIF(C$20:C$34,$A$10)+COUNTIF(C$20:C$34,$A$11))</x:f>
        <x:v>3</x:v>
      </x:c>
      <x:c r="D38" s="106" t="n">
        <x:f>IF(D$18="","",COUNTIF(D$20:D$34,$A$8)+COUNTIF(D$20:D$34,$A$9)+COUNTIF(D$20:D$34,$A$10)+COUNTIF(D$20:D$34,$A$11))</x:f>
        <x:v>3</x:v>
      </x:c>
      <x:c r="E38" s="106" t="n">
        <x:f>IF(E$18="","",COUNTIF(E$20:E$34,$A$8)+COUNTIF(E$20:E$34,$A$9)+COUNTIF(E$20:E$34,$A$10)+COUNTIF(E$20:E$34,$A$11))</x:f>
        <x:v>14</x:v>
      </x:c>
      <x:c r="F38" s="106" t="n">
        <x:f>IF(F$18="","",COUNTIF(F$20:F$34,$A$8)+COUNTIF(F$20:F$34,$A$9)+COUNTIF(F$20:F$34,$A$10)+COUNTIF(F$20:F$34,$A$11))</x:f>
        <x:v>15</x:v>
      </x:c>
      <x:c r="G38" s="106" t="n">
        <x:f>IF(G$18="","",COUNTIF(G$20:G$34,$A$8)+COUNTIF(G$20:G$34,$A$9)+COUNTIF(G$20:G$34,$A$10)+COUNTIF(G$20:G$34,$A$11))</x:f>
        <x:v>15</x:v>
      </x:c>
      <x:c r="H38" s="106" t="n">
        <x:f>IF(H$18="","",COUNTIF(H$20:H$34,$A$8)+COUNTIF(H$20:H$34,$A$9)+COUNTIF(H$20:H$34,$A$10)+COUNTIF(H$20:H$34,$A$11))</x:f>
        <x:v>15</x:v>
      </x:c>
      <x:c r="I38" s="106" t="n">
        <x:f>IF(I$18="","",COUNTIF(I$20:I$34,$A$8)+COUNTIF(I$20:I$34,$A$9)+COUNTIF(I$20:I$34,$A$10)+COUNTIF(I$20:I$34,$A$11))</x:f>
        <x:v>14</x:v>
      </x:c>
      <x:c r="J38" s="106" t="n">
        <x:f>IF(J$18="","",COUNTIF(J$20:J$34,$A$8)+COUNTIF(J$20:J$34,$A$9)+COUNTIF(J$20:J$34,$A$10)+COUNTIF(J$20:J$34,$A$11))</x:f>
        <x:v>3</x:v>
      </x:c>
      <x:c r="K38" s="106" t="n">
        <x:f>IF(K$18="","",COUNTIF(K$20:K$34,$A$8)+COUNTIF(K$20:K$34,$A$9)+COUNTIF(K$20:K$34,$A$10)+COUNTIF(K$20:K$34,$A$11))</x:f>
        <x:v>3</x:v>
      </x:c>
      <x:c r="L38" s="106" t="n">
        <x:f>IF(L$18="","",COUNTIF(L$20:L$34,$A$8)+COUNTIF(L$20:L$34,$A$9)+COUNTIF(L$20:L$34,$A$10)+COUNTIF(L$20:L$34,$A$11))</x:f>
        <x:v>15</x:v>
      </x:c>
      <x:c r="M38" s="106" t="n">
        <x:f>IF(M$18="","",COUNTIF(M$20:M$34,$A$8)+COUNTIF(M$20:M$34,$A$9)+COUNTIF(M$20:M$34,$A$10)+COUNTIF(M$20:M$34,$A$11))</x:f>
        <x:v>15</x:v>
      </x:c>
      <x:c r="N38" s="106" t="n">
        <x:f>IF(N$18="","",COUNTIF(N$20:N$34,$A$8)+COUNTIF(N$20:N$34,$A$9)+COUNTIF(N$20:N$34,$A$10)+COUNTIF(N$20:N$34,$A$11))</x:f>
        <x:v>15</x:v>
      </x:c>
      <x:c r="O38" s="106" t="n">
        <x:f>IF(O$18="","",COUNTIF(O$20:O$34,$A$8)+COUNTIF(O$20:O$34,$A$9)+COUNTIF(O$20:O$34,$A$10)+COUNTIF(O$20:O$34,$A$11))</x:f>
        <x:v>14</x:v>
      </x:c>
      <x:c r="P38" s="106" t="n">
        <x:f>IF(P$18="","",COUNTIF(P$20:P$34,$A$8)+COUNTIF(P$20:P$34,$A$9)+COUNTIF(P$20:P$34,$A$10)+COUNTIF(P$20:P$34,$A$11))</x:f>
        <x:v>14</x:v>
      </x:c>
      <x:c r="Q38" s="106" t="n">
        <x:f>IF(Q$18="","",COUNTIF(Q$20:Q$34,$A$8)+COUNTIF(Q$20:Q$34,$A$9)+COUNTIF(Q$20:Q$34,$A$10)+COUNTIF(Q$20:Q$34,$A$11))</x:f>
        <x:v>3</x:v>
      </x:c>
      <x:c r="R38" s="106" t="n">
        <x:f>IF(R$18="","",COUNTIF(R$20:R$34,$A$8)+COUNTIF(R$20:R$34,$A$9)+COUNTIF(R$20:R$34,$A$10)+COUNTIF(R$20:R$34,$A$11))</x:f>
        <x:v>3</x:v>
      </x:c>
      <x:c r="S38" s="106" t="n">
        <x:f>IF(S$18="","",COUNTIF(S$20:S$34,$A$8)+COUNTIF(S$20:S$34,$A$9)+COUNTIF(S$20:S$34,$A$10)+COUNTIF(S$20:S$34,$A$11))</x:f>
        <x:v>15</x:v>
      </x:c>
      <x:c r="T38" s="106" t="n">
        <x:f>IF(T$18="","",COUNTIF(T$20:T$34,$A$8)+COUNTIF(T$20:T$34,$A$9)+COUNTIF(T$20:T$34,$A$10)+COUNTIF(T$20:T$34,$A$11))</x:f>
        <x:v>14</x:v>
      </x:c>
      <x:c r="U38" s="106" t="n">
        <x:f>IF(U$18="","",COUNTIF(U$20:U$34,$A$8)+COUNTIF(U$20:U$34,$A$9)+COUNTIF(U$20:U$34,$A$10)+COUNTIF(U$20:U$34,$A$11))</x:f>
        <x:v>15</x:v>
      </x:c>
      <x:c r="V38" s="106" t="n">
        <x:f>IF(V$18="","",COUNTIF(V$20:V$34,$A$8)+COUNTIF(V$20:V$34,$A$9)+COUNTIF(V$20:V$34,$A$10)+COUNTIF(V$20:V$34,$A$11))</x:f>
        <x:v>15</x:v>
      </x:c>
      <x:c r="W38" s="106" t="n">
        <x:f>IF(W$18="","",COUNTIF(W$20:W$34,$A$8)+COUNTIF(W$20:W$34,$A$9)+COUNTIF(W$20:W$34,$A$10)+COUNTIF(W$20:W$34,$A$11))</x:f>
        <x:v>14</x:v>
      </x:c>
      <x:c r="X38" s="106" t="n">
        <x:f>IF(X$18="","",COUNTIF(X$20:X$34,$A$8)+COUNTIF(X$20:X$34,$A$9)+COUNTIF(X$20:X$34,$A$10)+COUNTIF(X$20:X$34,$A$11))</x:f>
        <x:v>3</x:v>
      </x:c>
      <x:c r="Y38" s="106" t="n">
        <x:f>IF(Y$18="","",COUNTIF(Y$20:Y$34,$A$8)+COUNTIF(Y$20:Y$34,$A$9)+COUNTIF(Y$20:Y$34,$A$10)+COUNTIF(Y$20:Y$34,$A$11))</x:f>
        <x:v>3</x:v>
      </x:c>
      <x:c r="Z38" s="106" t="n">
        <x:f>IF(Z$18="","",COUNTIF(Z$20:Z$34,$A$8)+COUNTIF(Z$20:Z$34,$A$9)+COUNTIF(Z$20:Z$34,$A$10)+COUNTIF(Z$20:Z$34,$A$11))</x:f>
        <x:v>15</x:v>
      </x:c>
      <x:c r="AA38" s="106" t="n">
        <x:f>IF(AA$18="","",COUNTIF(AA$20:AA$34,$A$8)+COUNTIF(AA$20:AA$34,$A$9)+COUNTIF(AA$20:AA$34,$A$10)+COUNTIF(AA$20:AA$34,$A$11))</x:f>
        <x:v>14</x:v>
      </x:c>
      <x:c r="AB38" s="106" t="n">
        <x:f>IF(AB$18="","",COUNTIF(AB$20:AB$34,$A$8)+COUNTIF(AB$20:AB$34,$A$9)+COUNTIF(AB$20:AB$34,$A$10)+COUNTIF(AB$20:AB$34,$A$11))</x:f>
        <x:v>14</x:v>
      </x:c>
      <x:c r="AC38" s="106" t="n">
        <x:f>IF(AC$18="","",COUNTIF(AC$20:AC$34,$A$8)+COUNTIF(AC$20:AC$34,$A$9)+COUNTIF(AC$20:AC$34,$A$10)+COUNTIF(AC$20:AC$34,$A$11))</x:f>
        <x:v>13</x:v>
      </x:c>
      <x:c r="AD38" s="106" t="n">
        <x:f>IF(AD$18="","",COUNTIF(AD$20:AD$34,$A$8)+COUNTIF(AD$20:AD$34,$A$9)+COUNTIF(AD$20:AD$34,$A$10)+COUNTIF(AD$20:AD$34,$A$11))</x:f>
        <x:v>12</x:v>
      </x:c>
      <x:c r="AE38" s="106" t="n">
        <x:f>IF(AE$18="","",COUNTIF(AE$20:AE$34,$A$8)+COUNTIF(AE$20:AE$34,$A$9)+COUNTIF(AE$20:AE$34,$A$10)+COUNTIF(AE$20:AE$34,$A$11))</x:f>
        <x:v>3</x:v>
      </x:c>
      <x:c r="AF38" s="106" t="n">
        <x:f>IF(AF$18="","",COUNTIF(AF$20:AF$34,$A$8)+COUNTIF(AF$20:AF$34,$A$9)+COUNTIF(AF$20:AF$34,$A$10)+COUNTIF(AF$20:AF$34,$A$11))</x:f>
        <x:v>3</x:v>
      </x:c>
      <x:c r="AG38" s="106" t="n">
        <x:f>IF(AG$18="","",COUNTIF(AG$20:AG$34,$A$8)+COUNTIF(AG$20:AG$34,$A$9)+COUNTIF(AG$20:AG$34,$A$10)+COUNTIF(AG$20:AG$34,$A$11))</x:f>
        <x:v>15</x:v>
      </x:c>
      <x:c r="AH38" s="89"/>
      <x:c r="AI38" s="89"/>
      <x:c r="AJ38" s="89"/>
      <x:c r="AK38" s="89"/>
      <x:c r="AL38" s="89"/>
      <x:c r="AM38" s="89"/>
    </x:row>
    <x:row r="39">
      <x:c r="A39" s="90" t="str">
        <x:v>Abwesenheiten</x:v>
      </x:c>
      <x:c r="B39" s="90" t="str"/>
      <x:c r="C39" s="106" t="n">
        <x:f>IF(C$18="","",COUNTIF(C$20:C$34,$A$12)+COUNTIF(C$20:C$34,$A$13)+COUNTIF(C$20:C$34,$A$14)+COUNTIF(C$20:C$34,$A$15))</x:f>
        <x:v>12</x:v>
      </x:c>
      <x:c r="D39" s="106" t="n">
        <x:f>IF(D$18="","",COUNTIF(D$20:D$34,$A$12)+COUNTIF(D$20:D$34,$A$13)+COUNTIF(D$20:D$34,$A$14)+COUNTIF(D$20:D$34,$A$15))</x:f>
        <x:v>12</x:v>
      </x:c>
      <x:c r="E39" s="106" t="n">
        <x:f>IF(E$18="","",COUNTIF(E$20:E$34,$A$12)+COUNTIF(E$20:E$34,$A$13)+COUNTIF(E$20:E$34,$A$14)+COUNTIF(E$20:E$34,$A$15))</x:f>
        <x:v>1</x:v>
      </x:c>
      <x:c r="F39" s="106" t="n">
        <x:f>IF(F$18="","",COUNTIF(F$20:F$34,$A$12)+COUNTIF(F$20:F$34,$A$13)+COUNTIF(F$20:F$34,$A$14)+COUNTIF(F$20:F$34,$A$15))</x:f>
        <x:v>0</x:v>
      </x:c>
      <x:c r="G39" s="106" t="n">
        <x:f>IF(G$18="","",COUNTIF(G$20:G$34,$A$12)+COUNTIF(G$20:G$34,$A$13)+COUNTIF(G$20:G$34,$A$14)+COUNTIF(G$20:G$34,$A$15))</x:f>
        <x:v>0</x:v>
      </x:c>
      <x:c r="H39" s="106" t="n">
        <x:f>IF(H$18="","",COUNTIF(H$20:H$34,$A$12)+COUNTIF(H$20:H$34,$A$13)+COUNTIF(H$20:H$34,$A$14)+COUNTIF(H$20:H$34,$A$15))</x:f>
        <x:v>0</x:v>
      </x:c>
      <x:c r="I39" s="106" t="n">
        <x:f>IF(I$18="","",COUNTIF(I$20:I$34,$A$12)+COUNTIF(I$20:I$34,$A$13)+COUNTIF(I$20:I$34,$A$14)+COUNTIF(I$20:I$34,$A$15))</x:f>
        <x:v>1</x:v>
      </x:c>
      <x:c r="J39" s="106" t="n">
        <x:f>IF(J$18="","",COUNTIF(J$20:J$34,$A$12)+COUNTIF(J$20:J$34,$A$13)+COUNTIF(J$20:J$34,$A$14)+COUNTIF(J$20:J$34,$A$15))</x:f>
        <x:v>12</x:v>
      </x:c>
      <x:c r="K39" s="106" t="n">
        <x:f>IF(K$18="","",COUNTIF(K$20:K$34,$A$12)+COUNTIF(K$20:K$34,$A$13)+COUNTIF(K$20:K$34,$A$14)+COUNTIF(K$20:K$34,$A$15))</x:f>
        <x:v>12</x:v>
      </x:c>
      <x:c r="L39" s="106" t="n">
        <x:f>IF(L$18="","",COUNTIF(L$20:L$34,$A$12)+COUNTIF(L$20:L$34,$A$13)+COUNTIF(L$20:L$34,$A$14)+COUNTIF(L$20:L$34,$A$15))</x:f>
        <x:v>0</x:v>
      </x:c>
      <x:c r="M39" s="106" t="n">
        <x:f>IF(M$18="","",COUNTIF(M$20:M$34,$A$12)+COUNTIF(M$20:M$34,$A$13)+COUNTIF(M$20:M$34,$A$14)+COUNTIF(M$20:M$34,$A$15))</x:f>
        <x:v>0</x:v>
      </x:c>
      <x:c r="N39" s="106" t="n">
        <x:f>IF(N$18="","",COUNTIF(N$20:N$34,$A$12)+COUNTIF(N$20:N$34,$A$13)+COUNTIF(N$20:N$34,$A$14)+COUNTIF(N$20:N$34,$A$15))</x:f>
        <x:v>0</x:v>
      </x:c>
      <x:c r="O39" s="106" t="n">
        <x:f>IF(O$18="","",COUNTIF(O$20:O$34,$A$12)+COUNTIF(O$20:O$34,$A$13)+COUNTIF(O$20:O$34,$A$14)+COUNTIF(O$20:O$34,$A$15))</x:f>
        <x:v>1</x:v>
      </x:c>
      <x:c r="P39" s="106" t="n">
        <x:f>IF(P$18="","",COUNTIF(P$20:P$34,$A$12)+COUNTIF(P$20:P$34,$A$13)+COUNTIF(P$20:P$34,$A$14)+COUNTIF(P$20:P$34,$A$15))</x:f>
        <x:v>1</x:v>
      </x:c>
      <x:c r="Q39" s="106" t="n">
        <x:f>IF(Q$18="","",COUNTIF(Q$20:Q$34,$A$12)+COUNTIF(Q$20:Q$34,$A$13)+COUNTIF(Q$20:Q$34,$A$14)+COUNTIF(Q$20:Q$34,$A$15))</x:f>
        <x:v>12</x:v>
      </x:c>
      <x:c r="R39" s="106" t="n">
        <x:f>IF(R$18="","",COUNTIF(R$20:R$34,$A$12)+COUNTIF(R$20:R$34,$A$13)+COUNTIF(R$20:R$34,$A$14)+COUNTIF(R$20:R$34,$A$15))</x:f>
        <x:v>12</x:v>
      </x:c>
      <x:c r="S39" s="106" t="n">
        <x:f>IF(S$18="","",COUNTIF(S$20:S$34,$A$12)+COUNTIF(S$20:S$34,$A$13)+COUNTIF(S$20:S$34,$A$14)+COUNTIF(S$20:S$34,$A$15))</x:f>
        <x:v>0</x:v>
      </x:c>
      <x:c r="T39" s="106" t="n">
        <x:f>IF(T$18="","",COUNTIF(T$20:T$34,$A$12)+COUNTIF(T$20:T$34,$A$13)+COUNTIF(T$20:T$34,$A$14)+COUNTIF(T$20:T$34,$A$15))</x:f>
        <x:v>1</x:v>
      </x:c>
      <x:c r="U39" s="106" t="n">
        <x:f>IF(U$18="","",COUNTIF(U$20:U$34,$A$12)+COUNTIF(U$20:U$34,$A$13)+COUNTIF(U$20:U$34,$A$14)+COUNTIF(U$20:U$34,$A$15))</x:f>
        <x:v>0</x:v>
      </x:c>
      <x:c r="V39" s="106" t="n">
        <x:f>IF(V$18="","",COUNTIF(V$20:V$34,$A$12)+COUNTIF(V$20:V$34,$A$13)+COUNTIF(V$20:V$34,$A$14)+COUNTIF(V$20:V$34,$A$15))</x:f>
        <x:v>0</x:v>
      </x:c>
      <x:c r="W39" s="106" t="n">
        <x:f>IF(W$18="","",COUNTIF(W$20:W$34,$A$12)+COUNTIF(W$20:W$34,$A$13)+COUNTIF(W$20:W$34,$A$14)+COUNTIF(W$20:W$34,$A$15))</x:f>
        <x:v>1</x:v>
      </x:c>
      <x:c r="X39" s="106" t="n">
        <x:f>IF(X$18="","",COUNTIF(X$20:X$34,$A$12)+COUNTIF(X$20:X$34,$A$13)+COUNTIF(X$20:X$34,$A$14)+COUNTIF(X$20:X$34,$A$15))</x:f>
        <x:v>12</x:v>
      </x:c>
      <x:c r="Y39" s="106" t="n">
        <x:f>IF(Y$18="","",COUNTIF(Y$20:Y$34,$A$12)+COUNTIF(Y$20:Y$34,$A$13)+COUNTIF(Y$20:Y$34,$A$14)+COUNTIF(Y$20:Y$34,$A$15))</x:f>
        <x:v>12</x:v>
      </x:c>
      <x:c r="Z39" s="106" t="n">
        <x:f>IF(Z$18="","",COUNTIF(Z$20:Z$34,$A$12)+COUNTIF(Z$20:Z$34,$A$13)+COUNTIF(Z$20:Z$34,$A$14)+COUNTIF(Z$20:Z$34,$A$15))</x:f>
        <x:v>0</x:v>
      </x:c>
      <x:c r="AA39" s="106" t="n">
        <x:f>IF(AA$18="","",COUNTIF(AA$20:AA$34,$A$12)+COUNTIF(AA$20:AA$34,$A$13)+COUNTIF(AA$20:AA$34,$A$14)+COUNTIF(AA$20:AA$34,$A$15))</x:f>
        <x:v>1</x:v>
      </x:c>
      <x:c r="AB39" s="106" t="n">
        <x:f>IF(AB$18="","",COUNTIF(AB$20:AB$34,$A$12)+COUNTIF(AB$20:AB$34,$A$13)+COUNTIF(AB$20:AB$34,$A$14)+COUNTIF(AB$20:AB$34,$A$15))</x:f>
        <x:v>1</x:v>
      </x:c>
      <x:c r="AC39" s="106" t="n">
        <x:f>IF(AC$18="","",COUNTIF(AC$20:AC$34,$A$12)+COUNTIF(AC$20:AC$34,$A$13)+COUNTIF(AC$20:AC$34,$A$14)+COUNTIF(AC$20:AC$34,$A$15))</x:f>
        <x:v>2</x:v>
      </x:c>
      <x:c r="AD39" s="106" t="n">
        <x:f>IF(AD$18="","",COUNTIF(AD$20:AD$34,$A$12)+COUNTIF(AD$20:AD$34,$A$13)+COUNTIF(AD$20:AD$34,$A$14)+COUNTIF(AD$20:AD$34,$A$15))</x:f>
        <x:v>3</x:v>
      </x:c>
      <x:c r="AE39" s="106" t="n">
        <x:f>IF(AE$18="","",COUNTIF(AE$20:AE$34,$A$12)+COUNTIF(AE$20:AE$34,$A$13)+COUNTIF(AE$20:AE$34,$A$14)+COUNTIF(AE$20:AE$34,$A$15))</x:f>
        <x:v>12</x:v>
      </x:c>
      <x:c r="AF39" s="106" t="n">
        <x:f>IF(AF$18="","",COUNTIF(AF$20:AF$34,$A$12)+COUNTIF(AF$20:AF$34,$A$13)+COUNTIF(AF$20:AF$34,$A$14)+COUNTIF(AF$20:AF$34,$A$15))</x:f>
        <x:v>12</x:v>
      </x:c>
      <x:c r="AG39" s="106" t="n">
        <x:f>IF(AG$18="","",COUNTIF(AG$20:AG$34,$A$12)+COUNTIF(AG$20:AG$34,$A$13)+COUNTIF(AG$20:AG$34,$A$14)+COUNTIF(AG$20:AG$34,$A$15))</x:f>
        <x:v>0</x:v>
      </x:c>
      <x:c r="AH39" s="89"/>
      <x:c r="AI39" s="89"/>
      <x:c r="AJ39" s="89"/>
      <x:c r="AK39" s="89"/>
      <x:c r="AL39" s="89"/>
      <x:c r="AM39" s="89"/>
    </x:row>
    <x:row r="40">
      <x:c r="A40" s="90" t="str">
        <x:v>Gesamtstunden</x:v>
      </x:c>
      <x:c r="B40" s="90" t="str"/>
      <x:c r="C40" s="108" t="n">
        <x:f>IF(C$18="","",COUNTIF(C$20:C$34,$A$8)*$G$8+COUNTIF(C$20:C$34,$A$9)*$G$9+COUNTIF(C$20:C$34,$A$10)*$G$10+COUNTIF(C$20:C$34,$A$11)*$G$11+COUNTIF(C$20:C$34,$A$12)*$G$12+COUNTIF(C$20:C$34,$A$13)*$G$13+COUNTIF(C$20:C$34,$A$14)*$G$14+COUNTIF(C$20:C$34,$A$15)*$G$15)</x:f>
        <x:v>25.5</x:v>
      </x:c>
      <x:c r="D40" s="108" t="n">
        <x:f>IF(D$18="","",COUNTIF(D$20:D$34,$A$8)*$G$8+COUNTIF(D$20:D$34,$A$9)*$G$9+COUNTIF(D$20:D$34,$A$10)*$G$10+COUNTIF(D$20:D$34,$A$11)*$G$11+COUNTIF(D$20:D$34,$A$12)*$G$12+COUNTIF(D$20:D$34,$A$13)*$G$13+COUNTIF(D$20:D$34,$A$14)*$G$14+COUNTIF(D$20:D$34,$A$15)*$G$15)</x:f>
        <x:v>25.5</x:v>
      </x:c>
      <x:c r="E40" s="108" t="n">
        <x:f>IF(E$18="","",COUNTIF(E$20:E$34,$A$8)*$G$8+COUNTIF(E$20:E$34,$A$9)*$G$9+COUNTIF(E$20:E$34,$A$10)*$G$10+COUNTIF(E$20:E$34,$A$11)*$G$11+COUNTIF(E$20:E$34,$A$12)*$G$12+COUNTIF(E$20:E$34,$A$13)*$G$13+COUNTIF(E$20:E$34,$A$14)*$G$14+COUNTIF(E$20:E$34,$A$15)*$G$15)</x:f>
        <x:v>120</x:v>
      </x:c>
      <x:c r="F40" s="108" t="n">
        <x:f>IF(F$18="","",COUNTIF(F$20:F$34,$A$8)*$G$8+COUNTIF(F$20:F$34,$A$9)*$G$9+COUNTIF(F$20:F$34,$A$10)*$G$10+COUNTIF(F$20:F$34,$A$11)*$G$11+COUNTIF(F$20:F$34,$A$12)*$G$12+COUNTIF(F$20:F$34,$A$13)*$G$13+COUNTIF(F$20:F$34,$A$14)*$G$14+COUNTIF(F$20:F$34,$A$15)*$G$15)</x:f>
        <x:v>128.5</x:v>
      </x:c>
      <x:c r="G40" s="108" t="n">
        <x:f>IF(G$18="","",COUNTIF(G$20:G$34,$A$8)*$G$8+COUNTIF(G$20:G$34,$A$9)*$G$9+COUNTIF(G$20:G$34,$A$10)*$G$10+COUNTIF(G$20:G$34,$A$11)*$G$11+COUNTIF(G$20:G$34,$A$12)*$G$12+COUNTIF(G$20:G$34,$A$13)*$G$13+COUNTIF(G$20:G$34,$A$14)*$G$14+COUNTIF(G$20:G$34,$A$15)*$G$15)</x:f>
        <x:v>128.5</x:v>
      </x:c>
      <x:c r="H40" s="108" t="n">
        <x:f>IF(H$18="","",COUNTIF(H$20:H$34,$A$8)*$G$8+COUNTIF(H$20:H$34,$A$9)*$G$9+COUNTIF(H$20:H$34,$A$10)*$G$10+COUNTIF(H$20:H$34,$A$11)*$G$11+COUNTIF(H$20:H$34,$A$12)*$G$12+COUNTIF(H$20:H$34,$A$13)*$G$13+COUNTIF(H$20:H$34,$A$14)*$G$14+COUNTIF(H$20:H$34,$A$15)*$G$15)</x:f>
        <x:v>128.25</x:v>
      </x:c>
      <x:c r="I40" s="108" t="n">
        <x:f>IF(I$18="","",COUNTIF(I$20:I$34,$A$8)*$G$8+COUNTIF(I$20:I$34,$A$9)*$G$9+COUNTIF(I$20:I$34,$A$10)*$G$10+COUNTIF(I$20:I$34,$A$11)*$G$11+COUNTIF(I$20:I$34,$A$12)*$G$12+COUNTIF(I$20:I$34,$A$13)*$G$13+COUNTIF(I$20:I$34,$A$14)*$G$14+COUNTIF(I$20:I$34,$A$15)*$G$15)</x:f>
        <x:v>120</x:v>
      </x:c>
      <x:c r="J40" s="108" t="n">
        <x:f>IF(J$18="","",COUNTIF(J$20:J$34,$A$8)*$G$8+COUNTIF(J$20:J$34,$A$9)*$G$9+COUNTIF(J$20:J$34,$A$10)*$G$10+COUNTIF(J$20:J$34,$A$11)*$G$11+COUNTIF(J$20:J$34,$A$12)*$G$12+COUNTIF(J$20:J$34,$A$13)*$G$13+COUNTIF(J$20:J$34,$A$14)*$G$14+COUNTIF(J$20:J$34,$A$15)*$G$15)</x:f>
        <x:v>25.5</x:v>
      </x:c>
      <x:c r="K40" s="108" t="n">
        <x:f>IF(K$18="","",COUNTIF(K$20:K$34,$A$8)*$G$8+COUNTIF(K$20:K$34,$A$9)*$G$9+COUNTIF(K$20:K$34,$A$10)*$G$10+COUNTIF(K$20:K$34,$A$11)*$G$11+COUNTIF(K$20:K$34,$A$12)*$G$12+COUNTIF(K$20:K$34,$A$13)*$G$13+COUNTIF(K$20:K$34,$A$14)*$G$14+COUNTIF(K$20:K$34,$A$15)*$G$15)</x:f>
        <x:v>25.5</x:v>
      </x:c>
      <x:c r="L40" s="108" t="n">
        <x:f>IF(L$18="","",COUNTIF(L$20:L$34,$A$8)*$G$8+COUNTIF(L$20:L$34,$A$9)*$G$9+COUNTIF(L$20:L$34,$A$10)*$G$10+COUNTIF(L$20:L$34,$A$11)*$G$11+COUNTIF(L$20:L$34,$A$12)*$G$12+COUNTIF(L$20:L$34,$A$13)*$G$13+COUNTIF(L$20:L$34,$A$14)*$G$14+COUNTIF(L$20:L$34,$A$15)*$G$15)</x:f>
        <x:v>128.25</x:v>
      </x:c>
      <x:c r="M40" s="108" t="n">
        <x:f>IF(M$18="","",COUNTIF(M$20:M$34,$A$8)*$G$8+COUNTIF(M$20:M$34,$A$9)*$G$9+COUNTIF(M$20:M$34,$A$10)*$G$10+COUNTIF(M$20:M$34,$A$11)*$G$11+COUNTIF(M$20:M$34,$A$12)*$G$12+COUNTIF(M$20:M$34,$A$13)*$G$13+COUNTIF(M$20:M$34,$A$14)*$G$14+COUNTIF(M$20:M$34,$A$15)*$G$15)</x:f>
        <x:v>128.5</x:v>
      </x:c>
      <x:c r="N40" s="108" t="n">
        <x:f>IF(N$18="","",COUNTIF(N$20:N$34,$A$8)*$G$8+COUNTIF(N$20:N$34,$A$9)*$G$9+COUNTIF(N$20:N$34,$A$10)*$G$10+COUNTIF(N$20:N$34,$A$11)*$G$11+COUNTIF(N$20:N$34,$A$12)*$G$12+COUNTIF(N$20:N$34,$A$13)*$G$13+COUNTIF(N$20:N$34,$A$14)*$G$14+COUNTIF(N$20:N$34,$A$15)*$G$15)</x:f>
        <x:v>128.5</x:v>
      </x:c>
      <x:c r="O40" s="108" t="n">
        <x:f>IF(O$18="","",COUNTIF(O$20:O$34,$A$8)*$G$8+COUNTIF(O$20:O$34,$A$9)*$G$9+COUNTIF(O$20:O$34,$A$10)*$G$10+COUNTIF(O$20:O$34,$A$11)*$G$11+COUNTIF(O$20:O$34,$A$12)*$G$12+COUNTIF(O$20:O$34,$A$13)*$G$13+COUNTIF(O$20:O$34,$A$14)*$G$14+COUNTIF(O$20:O$34,$A$15)*$G$15)</x:f>
        <x:v>120</x:v>
      </x:c>
      <x:c r="P40" s="108" t="n">
        <x:f>IF(P$18="","",COUNTIF(P$20:P$34,$A$8)*$G$8+COUNTIF(P$20:P$34,$A$9)*$G$9+COUNTIF(P$20:P$34,$A$10)*$G$10+COUNTIF(P$20:P$34,$A$11)*$G$11+COUNTIF(P$20:P$34,$A$12)*$G$12+COUNTIF(P$20:P$34,$A$13)*$G$13+COUNTIF(P$20:P$34,$A$14)*$G$14+COUNTIF(P$20:P$34,$A$15)*$G$15)</x:f>
        <x:v>119.75</x:v>
      </x:c>
      <x:c r="Q40" s="108" t="n">
        <x:f>IF(Q$18="","",COUNTIF(Q$20:Q$34,$A$8)*$G$8+COUNTIF(Q$20:Q$34,$A$9)*$G$9+COUNTIF(Q$20:Q$34,$A$10)*$G$10+COUNTIF(Q$20:Q$34,$A$11)*$G$11+COUNTIF(Q$20:Q$34,$A$12)*$G$12+COUNTIF(Q$20:Q$34,$A$13)*$G$13+COUNTIF(Q$20:Q$34,$A$14)*$G$14+COUNTIF(Q$20:Q$34,$A$15)*$G$15)</x:f>
        <x:v>25.5</x:v>
      </x:c>
      <x:c r="R40" s="108" t="n">
        <x:f>IF(R$18="","",COUNTIF(R$20:R$34,$A$8)*$G$8+COUNTIF(R$20:R$34,$A$9)*$G$9+COUNTIF(R$20:R$34,$A$10)*$G$10+COUNTIF(R$20:R$34,$A$11)*$G$11+COUNTIF(R$20:R$34,$A$12)*$G$12+COUNTIF(R$20:R$34,$A$13)*$G$13+COUNTIF(R$20:R$34,$A$14)*$G$14+COUNTIF(R$20:R$34,$A$15)*$G$15)</x:f>
        <x:v>25.5</x:v>
      </x:c>
      <x:c r="S40" s="108" t="n">
        <x:f>IF(S$18="","",COUNTIF(S$20:S$34,$A$8)*$G$8+COUNTIF(S$20:S$34,$A$9)*$G$9+COUNTIF(S$20:S$34,$A$10)*$G$10+COUNTIF(S$20:S$34,$A$11)*$G$11+COUNTIF(S$20:S$34,$A$12)*$G$12+COUNTIF(S$20:S$34,$A$13)*$G$13+COUNTIF(S$20:S$34,$A$14)*$G$14+COUNTIF(S$20:S$34,$A$15)*$G$15)</x:f>
        <x:v>128.5</x:v>
      </x:c>
      <x:c r="T40" s="108" t="n">
        <x:f>IF(T$18="","",COUNTIF(T$20:T$34,$A$8)*$G$8+COUNTIF(T$20:T$34,$A$9)*$G$9+COUNTIF(T$20:T$34,$A$10)*$G$10+COUNTIF(T$20:T$34,$A$11)*$G$11+COUNTIF(T$20:T$34,$A$12)*$G$12+COUNTIF(T$20:T$34,$A$13)*$G$13+COUNTIF(T$20:T$34,$A$14)*$G$14+COUNTIF(T$20:T$34,$A$15)*$G$15)</x:f>
        <x:v>119.75</x:v>
      </x:c>
      <x:c r="U40" s="108" t="n">
        <x:f>IF(U$18="","",COUNTIF(U$20:U$34,$A$8)*$G$8+COUNTIF(U$20:U$34,$A$9)*$G$9+COUNTIF(U$20:U$34,$A$10)*$G$10+COUNTIF(U$20:U$34,$A$11)*$G$11+COUNTIF(U$20:U$34,$A$12)*$G$12+COUNTIF(U$20:U$34,$A$13)*$G$13+COUNTIF(U$20:U$34,$A$14)*$G$14+COUNTIF(U$20:U$34,$A$15)*$G$15)</x:f>
        <x:v>128.5</x:v>
      </x:c>
      <x:c r="V40" s="108" t="n">
        <x:f>IF(V$18="","",COUNTIF(V$20:V$34,$A$8)*$G$8+COUNTIF(V$20:V$34,$A$9)*$G$9+COUNTIF(V$20:V$34,$A$10)*$G$10+COUNTIF(V$20:V$34,$A$11)*$G$11+COUNTIF(V$20:V$34,$A$12)*$G$12+COUNTIF(V$20:V$34,$A$13)*$G$13+COUNTIF(V$20:V$34,$A$14)*$G$14+COUNTIF(V$20:V$34,$A$15)*$G$15)</x:f>
        <x:v>128.5</x:v>
      </x:c>
      <x:c r="W40" s="108" t="n">
        <x:f>IF(W$18="","",COUNTIF(W$20:W$34,$A$8)*$G$8+COUNTIF(W$20:W$34,$A$9)*$G$9+COUNTIF(W$20:W$34,$A$10)*$G$10+COUNTIF(W$20:W$34,$A$11)*$G$11+COUNTIF(W$20:W$34,$A$12)*$G$12+COUNTIF(W$20:W$34,$A$13)*$G$13+COUNTIF(W$20:W$34,$A$14)*$G$14+COUNTIF(W$20:W$34,$A$15)*$G$15)</x:f>
        <x:v>120</x:v>
      </x:c>
      <x:c r="X40" s="108" t="n">
        <x:f>IF(X$18="","",COUNTIF(X$20:X$34,$A$8)*$G$8+COUNTIF(X$20:X$34,$A$9)*$G$9+COUNTIF(X$20:X$34,$A$10)*$G$10+COUNTIF(X$20:X$34,$A$11)*$G$11+COUNTIF(X$20:X$34,$A$12)*$G$12+COUNTIF(X$20:X$34,$A$13)*$G$13+COUNTIF(X$20:X$34,$A$14)*$G$14+COUNTIF(X$20:X$34,$A$15)*$G$15)</x:f>
        <x:v>25.5</x:v>
      </x:c>
      <x:c r="Y40" s="108" t="n">
        <x:f>IF(Y$18="","",COUNTIF(Y$20:Y$34,$A$8)*$G$8+COUNTIF(Y$20:Y$34,$A$9)*$G$9+COUNTIF(Y$20:Y$34,$A$10)*$G$10+COUNTIF(Y$20:Y$34,$A$11)*$G$11+COUNTIF(Y$20:Y$34,$A$12)*$G$12+COUNTIF(Y$20:Y$34,$A$13)*$G$13+COUNTIF(Y$20:Y$34,$A$14)*$G$14+COUNTIF(Y$20:Y$34,$A$15)*$G$15)</x:f>
        <x:v>25.5</x:v>
      </x:c>
      <x:c r="Z40" s="108" t="n">
        <x:f>IF(Z$18="","",COUNTIF(Z$20:Z$34,$A$8)*$G$8+COUNTIF(Z$20:Z$34,$A$9)*$G$9+COUNTIF(Z$20:Z$34,$A$10)*$G$10+COUNTIF(Z$20:Z$34,$A$11)*$G$11+COUNTIF(Z$20:Z$34,$A$12)*$G$12+COUNTIF(Z$20:Z$34,$A$13)*$G$13+COUNTIF(Z$20:Z$34,$A$14)*$G$14+COUNTIF(Z$20:Z$34,$A$15)*$G$15)</x:f>
        <x:v>128.5</x:v>
      </x:c>
      <x:c r="AA40" s="108" t="n">
        <x:f>IF(AA$18="","",COUNTIF(AA$20:AA$34,$A$8)*$G$8+COUNTIF(AA$20:AA$34,$A$9)*$G$9+COUNTIF(AA$20:AA$34,$A$10)*$G$10+COUNTIF(AA$20:AA$34,$A$11)*$G$11+COUNTIF(AA$20:AA$34,$A$12)*$G$12+COUNTIF(AA$20:AA$34,$A$13)*$G$13+COUNTIF(AA$20:AA$34,$A$14)*$G$14+COUNTIF(AA$20:AA$34,$A$15)*$G$15)</x:f>
        <x:v>120</x:v>
      </x:c>
      <x:c r="AB40" s="108" t="n">
        <x:f>IF(AB$18="","",COUNTIF(AB$20:AB$34,$A$8)*$G$8+COUNTIF(AB$20:AB$34,$A$9)*$G$9+COUNTIF(AB$20:AB$34,$A$10)*$G$10+COUNTIF(AB$20:AB$34,$A$11)*$G$11+COUNTIF(AB$20:AB$34,$A$12)*$G$12+COUNTIF(AB$20:AB$34,$A$13)*$G$13+COUNTIF(AB$20:AB$34,$A$14)*$G$14+COUNTIF(AB$20:AB$34,$A$15)*$G$15)</x:f>
        <x:v>119.75</x:v>
      </x:c>
      <x:c r="AC40" s="108" t="n">
        <x:f>IF(AC$18="","",COUNTIF(AC$20:AC$34,$A$8)*$G$8+COUNTIF(AC$20:AC$34,$A$9)*$G$9+COUNTIF(AC$20:AC$34,$A$10)*$G$10+COUNTIF(AC$20:AC$34,$A$11)*$G$11+COUNTIF(AC$20:AC$34,$A$12)*$G$12+COUNTIF(AC$20:AC$34,$A$13)*$G$13+COUNTIF(AC$20:AC$34,$A$14)*$G$14+COUNTIF(AC$20:AC$34,$A$15)*$G$15)</x:f>
        <x:v>111.25</x:v>
      </x:c>
      <x:c r="AD40" s="108" t="n">
        <x:f>IF(AD$18="","",COUNTIF(AD$20:AD$34,$A$8)*$G$8+COUNTIF(AD$20:AD$34,$A$9)*$G$9+COUNTIF(AD$20:AD$34,$A$10)*$G$10+COUNTIF(AD$20:AD$34,$A$11)*$G$11+COUNTIF(AD$20:AD$34,$A$12)*$G$12+COUNTIF(AD$20:AD$34,$A$13)*$G$13+COUNTIF(AD$20:AD$34,$A$14)*$G$14+COUNTIF(AD$20:AD$34,$A$15)*$G$15)</x:f>
        <x:v>103</x:v>
      </x:c>
      <x:c r="AE40" s="108" t="n">
        <x:f>IF(AE$18="","",COUNTIF(AE$20:AE$34,$A$8)*$G$8+COUNTIF(AE$20:AE$34,$A$9)*$G$9+COUNTIF(AE$20:AE$34,$A$10)*$G$10+COUNTIF(AE$20:AE$34,$A$11)*$G$11+COUNTIF(AE$20:AE$34,$A$12)*$G$12+COUNTIF(AE$20:AE$34,$A$13)*$G$13+COUNTIF(AE$20:AE$34,$A$14)*$G$14+COUNTIF(AE$20:AE$34,$A$15)*$G$15)</x:f>
        <x:v>25.5</x:v>
      </x:c>
      <x:c r="AF40" s="108" t="n">
        <x:f>IF(AF$18="","",COUNTIF(AF$20:AF$34,$A$8)*$G$8+COUNTIF(AF$20:AF$34,$A$9)*$G$9+COUNTIF(AF$20:AF$34,$A$10)*$G$10+COUNTIF(AF$20:AF$34,$A$11)*$G$11+COUNTIF(AF$20:AF$34,$A$12)*$G$12+COUNTIF(AF$20:AF$34,$A$13)*$G$13+COUNTIF(AF$20:AF$34,$A$14)*$G$14+COUNTIF(AF$20:AF$34,$A$15)*$G$15)</x:f>
        <x:v>25.5</x:v>
      </x:c>
      <x:c r="AG40" s="108" t="n">
        <x:f>IF(AG$18="","",COUNTIF(AG$20:AG$34,$A$8)*$G$8+COUNTIF(AG$20:AG$34,$A$9)*$G$9+COUNTIF(AG$20:AG$34,$A$10)*$G$10+COUNTIF(AG$20:AG$34,$A$11)*$G$11+COUNTIF(AG$20:AG$34,$A$12)*$G$12+COUNTIF(AG$20:AG$34,$A$13)*$G$13+COUNTIF(AG$20:AG$34,$A$14)*$G$14+COUNTIF(AG$20:AG$34,$A$15)*$G$15)</x:f>
        <x:v>128.5</x:v>
      </x:c>
      <x:c r="AH40" s="89"/>
      <x:c r="AI40" s="89"/>
      <x:c r="AJ40" s="89"/>
      <x:c r="AK40" s="89"/>
      <x:c r="AL40" s="89"/>
      <x:c r="AM40" s="89"/>
    </x:row>
  </x:sheetData>
  <x:mergeCells>
    <x:mergeCell ref="A1:F1"/>
    <x:mergeCell ref="A6:H6"/>
    <x:mergeCell ref="C17:AG17"/>
    <x:mergeCell ref="AH17:AM17"/>
    <x:mergeCell ref="A18:A19"/>
    <x:mergeCell ref="B18:B19"/>
    <x:mergeCell ref="A37:B37"/>
    <x:mergeCell ref="B3:C3"/>
    <x:mergeCell ref="D3:E3"/>
    <x:mergeCell ref="F3:G3"/>
    <x:mergeCell ref="I3:J3"/>
    <x:mergeCell ref="L3:N3"/>
    <x:mergeCell ref="B4:N4"/>
  </x:mergeCells>
  <x:conditionalFormatting sqref="C20:AG34">
    <x:cfRule type="expression" dxfId="91" priority="1">
      <x:formula>C20="1A"</x:formula>
    </x:cfRule>
    <x:cfRule type="expression" dxfId="92" priority="2">
      <x:formula>C20="1B"</x:formula>
    </x:cfRule>
    <x:cfRule type="expression" dxfId="93" priority="3">
      <x:formula>C20="2A"</x:formula>
    </x:cfRule>
    <x:cfRule type="expression" dxfId="94" priority="4">
      <x:formula>C20="2B"</x:formula>
    </x:cfRule>
    <x:cfRule type="expression" dxfId="95" priority="5">
      <x:formula>C20="FR"</x:formula>
    </x:cfRule>
    <x:cfRule type="expression" dxfId="96" priority="6">
      <x:formula>C20="F"</x:formula>
    </x:cfRule>
    <x:cfRule type="expression" dxfId="97" priority="7">
      <x:formula>C20="K"</x:formula>
    </x:cfRule>
    <x:cfRule type="expression" dxfId="98" priority="8">
      <x:formula>C20="U"</x:formula>
    </x:cfRule>
  </x:conditionalFormatting>
  <x:conditionalFormatting sqref="C18:AG40">
    <x:cfRule type="expression" dxfId="99" priority="9">
      <x:formula>C$18=""</x:formula>
    </x:cfRule>
  </x:conditionalFormatting>
  <x:conditionalFormatting sqref="C18:AG19">
    <x:cfRule type="expression" dxfId="100" priority="10">
      <x:formula>AND(C$18&lt;&gt;"",WEEKDAY(C$18,2)=6)</x:formula>
    </x:cfRule>
    <x:cfRule type="expression" dxfId="101" priority="11">
      <x:formula>AND(C$18&lt;&gt;"",WEEKDAY(C$18,2)=7)</x:formula>
    </x:cfRule>
    <x:cfRule type="expression" dxfId="184" priority="14">
      <x:formula>AND(C$18&lt;&gt;"",WEEKDAY(DATE($I$3,8,COLUMN()-2),2)=6)</x:formula>
    </x:cfRule>
    <x:cfRule type="expression" dxfId="185" priority="15">
      <x:formula>AND(C$18&lt;&gt;"",WEEKDAY(DATE($I$3,8,COLUMN()-2),2)=7)</x:formula>
    </x:cfRule>
  </x:conditionalFormatting>
  <x:conditionalFormatting sqref="C38:AG40">
    <x:cfRule type="expression" dxfId="102" priority="12">
      <x:formula>AND(C$18&lt;&gt;"",WEEKDAY(C$18,2)=6)</x:formula>
    </x:cfRule>
    <x:cfRule type="expression" dxfId="103" priority="13">
      <x:formula>AND(C$18&lt;&gt;"",WEEKDAY(C$18,2)=7)</x:formula>
    </x:cfRule>
    <x:cfRule type="expression" dxfId="186" priority="16">
      <x:formula>AND(C$18&lt;&gt;"",WEEKDAY(DATE($I$3,8,COLUMN()-2),2)=6)</x:formula>
    </x:cfRule>
    <x:cfRule type="expression" dxfId="187" priority="17">
      <x:formula>AND(C$18&lt;&gt;"",WEEKDAY(DATE($I$3,8,COLUMN()-2),2)=7)</x:formula>
    </x:cfRule>
  </x:conditionalFormatting>
  <x:dataValidations count="2">
    <x:dataValidation type="list" sqref="C20:AG34">
      <x:formula1>'August'!$A$8:$A$15</x:formula1>
    </x:dataValidation>
    <x:dataValidation type="list" sqref="I3">
      <x:formula1>"2025,2026,2027,2028,2029,2030"</x:formula1>
    </x:dataValidation>
  </x:dataValidations>
  <x:pageMargins left="0.7" right="0.7" top="0.75" bottom="0.75" header="0.3" footer="0.3"/>
</x:worksheet>
</file>

<file path=xl/worksheets/sheet9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20" hidden="0" customWidth="1"/>
    <x:col min="3" max="3" width="6.199999809265137" hidden="0" customWidth="1"/>
    <x:col min="4" max="4" width="6.199999809265137" hidden="0" customWidth="1"/>
    <x:col min="5" max="5" width="6.199999809265137" hidden="0" customWidth="1"/>
    <x:col min="6" max="6" width="6.199999809265137" hidden="0" customWidth="1"/>
    <x:col min="7" max="7" width="6.199999809265137" hidden="0" customWidth="1"/>
    <x:col min="8" max="8" width="6.199999809265137" hidden="0" customWidth="1"/>
    <x:col min="9" max="9" width="6.199999809265137" hidden="0" customWidth="1"/>
    <x:col min="10" max="10" width="6.199999809265137" hidden="0" customWidth="1"/>
    <x:col min="11" max="11" width="6.199999809265137" hidden="0" customWidth="1"/>
    <x:col min="12" max="12" width="6.199999809265137" hidden="0" customWidth="1"/>
    <x:col min="13" max="13" width="6.199999809265137" hidden="0" customWidth="1"/>
    <x:col min="14" max="14" width="6.199999809265137" hidden="0" customWidth="1"/>
    <x:col min="15" max="15" width="6.199999809265137" hidden="0" customWidth="1"/>
    <x:col min="16" max="16" width="6.199999809265137" hidden="0" customWidth="1"/>
    <x:col min="17" max="17" width="6.199999809265137" hidden="0" customWidth="1"/>
    <x:col min="18" max="18" width="6.199999809265137" hidden="0" customWidth="1"/>
    <x:col min="19" max="19" width="6.199999809265137" hidden="0" customWidth="1"/>
    <x:col min="20" max="20" width="6.199999809265137" hidden="0" customWidth="1"/>
    <x:col min="21" max="21" width="6.199999809265137" hidden="0" customWidth="1"/>
    <x:col min="22" max="22" width="6.199999809265137" hidden="0" customWidth="1"/>
    <x:col min="23" max="23" width="6.199999809265137" hidden="0" customWidth="1"/>
    <x:col min="24" max="24" width="6.199999809265137" hidden="0" customWidth="1"/>
    <x:col min="25" max="25" width="6.199999809265137" hidden="0" customWidth="1"/>
    <x:col min="26" max="26" width="6.199999809265137" hidden="0" customWidth="1"/>
    <x:col min="27" max="27" width="6.199999809265137" hidden="0" customWidth="1"/>
    <x:col min="28" max="28" width="6.199999809265137" hidden="0" customWidth="1"/>
    <x:col min="29" max="29" width="6.199999809265137" hidden="0" customWidth="1"/>
    <x:col min="30" max="30" width="6.199999809265137" hidden="0" customWidth="1"/>
    <x:col min="31" max="31" width="6.199999809265137" hidden="0" customWidth="1"/>
    <x:col min="32" max="32" width="6.199999809265137" hidden="0" customWidth="1"/>
    <x:col min="33" max="33" width="6.199999809265137" hidden="0" customWidth="1"/>
    <x:col min="34" max="34" width="12" hidden="0" customWidth="1"/>
    <x:col min="35" max="35" width="12" hidden="0" customWidth="1"/>
    <x:col min="36" max="36" width="12" hidden="0" customWidth="1"/>
    <x:col min="37" max="37" width="12" hidden="0" customWidth="1"/>
    <x:col min="38" max="38" width="12" hidden="0" customWidth="1"/>
    <x:col min="39" max="39" width="12" hidden="0" customWidth="1"/>
  </x:cols>
  <x:sheetData>
    <x:row r="1" ht="32" customHeight="1">
      <x:c r="A1" s="88" t="str">
        <x:v>Arbeitsplan / Dienstplan</x:v>
      </x:c>
      <x:c r="B1" s="88"/>
      <x:c r="C1" s="88"/>
      <x:c r="D1" s="88"/>
      <x:c r="E1" s="88"/>
      <x:c r="F1" s="88"/>
      <x:c r="G1" s="89"/>
      <x:c r="H1" s="89"/>
      <x:c r="I1" s="89"/>
      <x:c r="J1" s="89"/>
      <x:c r="K1" s="89"/>
      <x:c r="L1" s="89"/>
      <x:c r="M1" s="89"/>
      <x:c r="N1" s="89"/>
      <x:c r="O1" s="89"/>
      <x:c r="P1" s="89"/>
      <x:c r="Q1" s="89"/>
      <x:c r="R1" s="89"/>
      <x:c r="S1" s="89"/>
      <x:c r="T1" s="89"/>
      <x:c r="U1" s="89"/>
      <x:c r="V1" s="89"/>
      <x:c r="W1" s="89"/>
      <x:c r="X1" s="89"/>
      <x:c r="Y1" s="89"/>
      <x:c r="Z1" s="89"/>
      <x:c r="AA1" s="89"/>
      <x:c r="AB1" s="89"/>
      <x:c r="AC1" s="89"/>
      <x:c r="AD1" s="89"/>
      <x:c r="AE1" s="89"/>
      <x:c r="AF1" s="89"/>
      <x:c r="AG1" s="89"/>
      <x:c r="AH1" s="89"/>
      <x:c r="AI1" s="89"/>
      <x:c r="AJ1" s="89"/>
      <x:c r="AK1" s="89"/>
      <x:c r="AL1" s="89"/>
      <x:c r="AM1" s="89"/>
    </x:row>
    <x:row r="2">
      <x:c r="A2" s="89"/>
      <x:c r="B2" s="89"/>
      <x:c r="C2" s="89"/>
      <x:c r="D2" s="89"/>
      <x:c r="E2" s="89"/>
      <x:c r="F2" s="89"/>
      <x:c r="G2" s="89"/>
      <x:c r="H2" s="89"/>
      <x:c r="I2" s="89"/>
      <x:c r="J2" s="89"/>
      <x:c r="K2" s="89"/>
      <x:c r="L2" s="89"/>
      <x:c r="M2" s="89"/>
      <x:c r="N2" s="89"/>
      <x:c r="O2" s="89"/>
      <x:c r="P2" s="89"/>
      <x:c r="Q2" s="89"/>
      <x:c r="R2" s="89"/>
      <x:c r="S2" s="89"/>
      <x:c r="T2" s="89"/>
      <x:c r="U2" s="89"/>
      <x:c r="V2" s="89"/>
      <x:c r="W2" s="89"/>
      <x:c r="X2" s="89"/>
      <x:c r="Y2" s="89"/>
      <x:c r="Z2" s="89"/>
      <x:c r="AA2" s="89"/>
      <x:c r="AB2" s="89"/>
      <x:c r="AC2" s="89"/>
      <x:c r="AD2" s="89"/>
      <x:c r="AE2" s="89"/>
      <x:c r="AF2" s="89"/>
      <x:c r="AG2" s="89"/>
      <x:c r="AH2" s="89"/>
      <x:c r="AI2" s="89"/>
      <x:c r="AJ2" s="89"/>
      <x:c r="AK2" s="89"/>
      <x:c r="AL2" s="89"/>
      <x:c r="AM2" s="89"/>
    </x:row>
    <x:row r="3">
      <x:c r="A3" s="90" t="str">
        <x:v>Abteilung:</x:v>
      </x:c>
      <x:c r="B3" s="91" t="str">
        <x:v>Beispiel-Abteilung</x:v>
      </x:c>
      <x:c r="C3" s="91" t="str"/>
      <x:c r="D3" s="90" t="str">
        <x:v>Dienstplaner:</x:v>
      </x:c>
      <x:c r="E3" s="91" t="str"/>
      <x:c r="F3" s="91" t="str">
        <x:v>Max Müller</x:v>
      </x:c>
      <x:c r="G3" s="164" t="str"/>
      <x:c r="H3" s="90" t="str">
        <x:v>Jahr:</x:v>
      </x:c>
      <x:c r="I3" s="91" t="n">
        <x:v>2026</x:v>
      </x:c>
      <x:c r="J3" s="164" t="str"/>
      <x:c r="K3" s="90" t="str">
        <x:v>Monat:</x:v>
      </x:c>
      <x:c r="L3" s="91" t="str">
        <x:v>September</x:v>
      </x:c>
      <x:c r="M3" s="91" t="str"/>
      <x:c r="N3" s="91" t="str"/>
      <x:c r="O3" s="89"/>
      <x:c r="P3" s="89"/>
      <x:c r="Q3" s="89"/>
      <x:c r="R3" s="89"/>
      <x:c r="S3" s="89"/>
      <x:c r="T3" s="89"/>
      <x:c r="U3" s="89"/>
      <x:c r="V3" s="89"/>
      <x:c r="W3" s="89"/>
      <x:c r="X3" s="89"/>
      <x:c r="Y3" s="89"/>
      <x:c r="Z3" s="89"/>
      <x:c r="AA3" s="89"/>
      <x:c r="AB3" s="89"/>
      <x:c r="AC3" s="89"/>
      <x:c r="AD3" s="89"/>
      <x:c r="AE3" s="89"/>
      <x:c r="AF3" s="89"/>
      <x:c r="AG3" s="89"/>
      <x:c r="AH3" s="89"/>
      <x:c r="AI3" s="89"/>
      <x:c r="AJ3" s="89"/>
      <x:c r="AK3" s="89"/>
      <x:c r="AL3" s="89"/>
      <x:c r="AM3" s="89"/>
    </x:row>
    <x:row r="4">
      <x:c r="A4" s="90" t="str">
        <x:v>Hinweis:</x:v>
      </x:c>
      <x:c r="B4" s="92" t="str">
        <x:v>Schichtcodes und Zeiten sind frei anpassbar. Die Arbeitsmappe ist nicht geschützt.</x:v>
      </x:c>
      <x:c r="C4" s="92" t="str"/>
      <x:c r="D4" s="92" t="str"/>
      <x:c r="E4" s="92" t="str"/>
      <x:c r="F4" s="92" t="str"/>
      <x:c r="G4" s="92" t="str"/>
      <x:c r="H4" s="92" t="str"/>
      <x:c r="I4" s="92" t="str"/>
      <x:c r="J4" s="92" t="str"/>
      <x:c r="K4" s="92" t="str"/>
      <x:c r="L4" s="92" t="str"/>
      <x:c r="M4" s="92" t="str"/>
      <x:c r="N4" s="92" t="str"/>
      <x:c r="O4" s="89"/>
      <x:c r="P4" s="89"/>
      <x:c r="Q4" s="89"/>
      <x:c r="R4" s="89"/>
      <x:c r="S4" s="89"/>
      <x:c r="T4" s="89"/>
      <x:c r="U4" s="89"/>
      <x:c r="V4" s="89"/>
      <x:c r="W4" s="89"/>
      <x:c r="X4" s="89"/>
      <x:c r="Y4" s="89"/>
      <x:c r="Z4" s="89"/>
      <x:c r="AA4" s="89"/>
      <x:c r="AB4" s="89"/>
      <x:c r="AC4" s="89"/>
      <x:c r="AD4" s="89"/>
      <x:c r="AE4" s="89"/>
      <x:c r="AF4" s="89"/>
      <x:c r="AG4" s="89"/>
      <x:c r="AH4" s="89"/>
      <x:c r="AI4" s="89"/>
      <x:c r="AJ4" s="89"/>
      <x:c r="AK4" s="89"/>
      <x:c r="AL4" s="89"/>
      <x:c r="AM4" s="89"/>
    </x:row>
    <x:row r="5">
      <x:c r="A5" s="89"/>
      <x:c r="B5" s="89"/>
      <x:c r="C5" s="89"/>
      <x:c r="D5" s="89"/>
      <x:c r="E5" s="89"/>
      <x:c r="F5" s="89"/>
      <x:c r="G5" s="89"/>
      <x:c r="H5" s="89"/>
      <x:c r="I5" s="89"/>
      <x:c r="J5" s="89"/>
      <x:c r="K5" s="89"/>
      <x:c r="L5" s="89"/>
      <x:c r="M5" s="89"/>
      <x:c r="N5" s="89"/>
      <x:c r="O5" s="89"/>
      <x:c r="P5" s="89"/>
      <x:c r="Q5" s="89"/>
      <x:c r="R5" s="89"/>
      <x:c r="S5" s="89"/>
      <x:c r="T5" s="89"/>
      <x:c r="U5" s="89"/>
      <x:c r="V5" s="89"/>
      <x:c r="W5" s="89"/>
      <x:c r="X5" s="89"/>
      <x:c r="Y5" s="89"/>
      <x:c r="Z5" s="89"/>
      <x:c r="AA5" s="89"/>
      <x:c r="AB5" s="89"/>
      <x:c r="AC5" s="89"/>
      <x:c r="AD5" s="89"/>
      <x:c r="AE5" s="89"/>
      <x:c r="AF5" s="89"/>
      <x:c r="AG5" s="89"/>
      <x:c r="AH5" s="89"/>
      <x:c r="AI5" s="89"/>
      <x:c r="AJ5" s="89"/>
      <x:c r="AK5" s="89"/>
      <x:c r="AL5" s="89"/>
      <x:c r="AM5" s="89"/>
    </x:row>
    <x:row r="6" ht="24" customHeight="1">
      <x:c r="A6" s="93" t="str">
        <x:v>Schichtcodes und Legende</x:v>
      </x:c>
      <x:c r="B6" s="93"/>
      <x:c r="C6" s="93"/>
      <x:c r="D6" s="93"/>
      <x:c r="E6" s="93"/>
      <x:c r="F6" s="93"/>
      <x:c r="G6" s="93"/>
      <x:c r="H6" s="93"/>
      <x:c r="I6" s="89"/>
      <x:c r="J6" s="89"/>
      <x:c r="K6" s="89"/>
      <x:c r="L6" s="89"/>
      <x:c r="M6" s="89"/>
      <x:c r="N6" s="89"/>
      <x:c r="O6" s="89"/>
      <x:c r="P6" s="89"/>
      <x:c r="Q6" s="89"/>
      <x:c r="R6" s="89"/>
      <x:c r="S6" s="89"/>
      <x:c r="T6" s="89"/>
      <x:c r="U6" s="89"/>
      <x:c r="V6" s="89"/>
      <x:c r="W6" s="89"/>
      <x:c r="X6" s="89"/>
      <x:c r="Y6" s="89"/>
      <x:c r="Z6" s="89"/>
      <x:c r="AA6" s="89"/>
      <x:c r="AB6" s="89"/>
      <x:c r="AC6" s="89"/>
      <x:c r="AD6" s="89"/>
      <x:c r="AE6" s="89"/>
      <x:c r="AF6" s="89"/>
      <x:c r="AG6" s="89"/>
      <x:c r="AH6" s="89"/>
      <x:c r="AI6" s="89"/>
      <x:c r="AJ6" s="89"/>
      <x:c r="AK6" s="89"/>
      <x:c r="AL6" s="89"/>
      <x:c r="AM6" s="89"/>
    </x:row>
    <x:row r="7" ht="24" customHeight="1">
      <x:c r="A7" s="94" t="str">
        <x:v>Code</x:v>
      </x:c>
      <x:c r="B7" s="94" t="str">
        <x:v>Bezeichnung</x:v>
      </x:c>
      <x:c r="C7" s="94" t="str">
        <x:v>Start 1</x:v>
      </x:c>
      <x:c r="D7" s="94" t="str">
        <x:v>Ende 1</x:v>
      </x:c>
      <x:c r="E7" s="94" t="str">
        <x:v>Start 2</x:v>
      </x:c>
      <x:c r="F7" s="94" t="str">
        <x:v>Ende 2</x:v>
      </x:c>
      <x:c r="G7" s="94" t="str">
        <x:v>Arbeitszeit</x:v>
      </x:c>
      <x:c r="H7" s="94" t="str">
        <x:v>Farbe</x:v>
      </x:c>
      <x:c r="I7" s="89"/>
      <x:c r="J7" s="89"/>
      <x:c r="K7" s="89"/>
      <x:c r="L7" s="89"/>
      <x:c r="M7" s="89"/>
      <x:c r="N7" s="89"/>
      <x:c r="O7" s="89"/>
      <x:c r="P7" s="89"/>
      <x:c r="Q7" s="89"/>
      <x:c r="R7" s="89"/>
      <x:c r="S7" s="89"/>
      <x:c r="T7" s="89"/>
      <x:c r="U7" s="89"/>
      <x:c r="V7" s="89"/>
      <x:c r="W7" s="89"/>
      <x:c r="X7" s="89"/>
      <x:c r="Y7" s="89"/>
      <x:c r="Z7" s="89"/>
      <x:c r="AA7" s="89"/>
      <x:c r="AB7" s="89"/>
      <x:c r="AC7" s="89"/>
      <x:c r="AD7" s="89"/>
      <x:c r="AE7" s="89"/>
      <x:c r="AF7" s="89"/>
      <x:c r="AG7" s="89"/>
      <x:c r="AH7" s="89"/>
      <x:c r="AI7" s="89"/>
      <x:c r="AJ7" s="89"/>
      <x:c r="AK7" s="89"/>
      <x:c r="AL7" s="89"/>
      <x:c r="AM7" s="89"/>
    </x:row>
    <x:row r="8">
      <x:c r="A8" s="91" t="str">
        <x:v>1A</x:v>
      </x:c>
      <x:c r="B8" s="91" t="str">
        <x:v>Frühdienst</x:v>
      </x:c>
      <x:c r="C8" s="91" t="str">
        <x:v>08:00</x:v>
      </x:c>
      <x:c r="D8" s="91" t="str">
        <x:v>16:30</x:v>
      </x:c>
      <x:c r="E8" s="91" t="str"/>
      <x:c r="F8" s="91" t="str"/>
      <x:c r="G8" s="168" t="n">
        <x:v>8.5</x:v>
      </x:c>
      <x:c r="H8" s="96" t="str">
        <x:v>1A</x:v>
      </x:c>
      <x:c r="I8" s="89"/>
      <x:c r="J8" s="89"/>
      <x:c r="K8" s="89"/>
      <x:c r="L8" s="89"/>
      <x:c r="M8" s="89"/>
      <x:c r="N8" s="89"/>
      <x:c r="O8" s="89"/>
      <x:c r="P8" s="89"/>
      <x:c r="Q8" s="89"/>
      <x:c r="R8" s="89"/>
      <x:c r="S8" s="89"/>
      <x:c r="T8" s="89"/>
      <x:c r="U8" s="89"/>
      <x:c r="V8" s="89"/>
      <x:c r="W8" s="89"/>
      <x:c r="X8" s="89"/>
      <x:c r="Y8" s="89"/>
      <x:c r="Z8" s="89"/>
      <x:c r="AA8" s="89"/>
      <x:c r="AB8" s="89"/>
      <x:c r="AC8" s="89"/>
      <x:c r="AD8" s="89"/>
      <x:c r="AE8" s="89"/>
      <x:c r="AF8" s="89"/>
      <x:c r="AG8" s="89"/>
      <x:c r="AH8" s="89"/>
      <x:c r="AI8" s="89"/>
      <x:c r="AJ8" s="89"/>
      <x:c r="AK8" s="89"/>
      <x:c r="AL8" s="89"/>
      <x:c r="AM8" s="89"/>
    </x:row>
    <x:row r="9">
      <x:c r="A9" s="91" t="str">
        <x:v>1B</x:v>
      </x:c>
      <x:c r="B9" s="91" t="str">
        <x:v>Spätdienst</x:v>
      </x:c>
      <x:c r="C9" s="91" t="str">
        <x:v>10:45</x:v>
      </x:c>
      <x:c r="D9" s="91" t="str">
        <x:v>19:15</x:v>
      </x:c>
      <x:c r="E9" s="91" t="str"/>
      <x:c r="F9" s="91" t="str"/>
      <x:c r="G9" s="168" t="n">
        <x:v>8.5</x:v>
      </x:c>
      <x:c r="H9" s="97" t="str">
        <x:v>1B</x:v>
      </x:c>
      <x:c r="I9" s="89"/>
      <x:c r="J9" s="89"/>
      <x:c r="K9" s="89"/>
      <x:c r="L9" s="89"/>
      <x:c r="M9" s="89"/>
      <x:c r="N9" s="89"/>
      <x:c r="O9" s="89"/>
      <x:c r="P9" s="89"/>
      <x:c r="Q9" s="89"/>
      <x:c r="R9" s="89"/>
      <x:c r="S9" s="89"/>
      <x:c r="T9" s="89"/>
      <x:c r="U9" s="89"/>
      <x:c r="V9" s="89"/>
      <x:c r="W9" s="89"/>
      <x:c r="X9" s="89"/>
      <x:c r="Y9" s="89"/>
      <x:c r="Z9" s="89"/>
      <x:c r="AA9" s="89"/>
      <x:c r="AB9" s="89"/>
      <x:c r="AC9" s="89"/>
      <x:c r="AD9" s="89"/>
      <x:c r="AE9" s="89"/>
      <x:c r="AF9" s="89"/>
      <x:c r="AG9" s="89"/>
      <x:c r="AH9" s="89"/>
      <x:c r="AI9" s="89"/>
      <x:c r="AJ9" s="89"/>
      <x:c r="AK9" s="89"/>
      <x:c r="AL9" s="89"/>
      <x:c r="AM9" s="89"/>
    </x:row>
    <x:row r="10">
      <x:c r="A10" s="91" t="str">
        <x:v>2A</x:v>
      </x:c>
      <x:c r="B10" s="91" t="str">
        <x:v>Geteilter Dienst</x:v>
      </x:c>
      <x:c r="C10" s="91" t="str">
        <x:v>08:00</x:v>
      </x:c>
      <x:c r="D10" s="91" t="str">
        <x:v>12:00</x:v>
      </x:c>
      <x:c r="E10" s="91" t="str">
        <x:v>13:15</x:v>
      </x:c>
      <x:c r="F10" s="91" t="str">
        <x:v>18:00</x:v>
      </x:c>
      <x:c r="G10" s="168" t="n">
        <x:v>8.75</x:v>
      </x:c>
      <x:c r="H10" s="98" t="str">
        <x:v>2A</x:v>
      </x:c>
      <x:c r="I10" s="89"/>
      <x:c r="J10" s="89"/>
      <x:c r="K10" s="89"/>
      <x:c r="L10" s="89"/>
      <x:c r="M10" s="89"/>
      <x:c r="N10" s="89"/>
      <x:c r="O10" s="89"/>
      <x:c r="P10" s="89"/>
      <x:c r="Q10" s="89"/>
      <x:c r="R10" s="89"/>
      <x:c r="S10" s="89"/>
      <x:c r="T10" s="89"/>
      <x:c r="U10" s="89"/>
      <x:c r="V10" s="89"/>
      <x:c r="W10" s="89"/>
      <x:c r="X10" s="89"/>
      <x:c r="Y10" s="89"/>
      <x:c r="Z10" s="89"/>
      <x:c r="AA10" s="89"/>
      <x:c r="AB10" s="89"/>
      <x:c r="AC10" s="89"/>
      <x:c r="AD10" s="89"/>
      <x:c r="AE10" s="89"/>
      <x:c r="AF10" s="89"/>
      <x:c r="AG10" s="89"/>
      <x:c r="AH10" s="89"/>
      <x:c r="AI10" s="89"/>
      <x:c r="AJ10" s="89"/>
      <x:c r="AK10" s="89"/>
      <x:c r="AL10" s="89"/>
      <x:c r="AM10" s="89"/>
    </x:row>
    <x:row r="11">
      <x:c r="A11" s="91" t="str">
        <x:v>2B</x:v>
      </x:c>
      <x:c r="B11" s="91" t="str">
        <x:v>Abenddienst</x:v>
      </x:c>
      <x:c r="C11" s="91" t="str">
        <x:v>13:00</x:v>
      </x:c>
      <x:c r="D11" s="91" t="str">
        <x:v>21:30</x:v>
      </x:c>
      <x:c r="E11" s="91" t="str"/>
      <x:c r="F11" s="91" t="str"/>
      <x:c r="G11" s="168" t="n">
        <x:v>8.5</x:v>
      </x:c>
      <x:c r="H11" s="99" t="str">
        <x:v>2B</x:v>
      </x:c>
      <x:c r="I11" s="89"/>
      <x:c r="J11" s="89"/>
      <x:c r="K11" s="89"/>
      <x:c r="L11" s="89"/>
      <x:c r="M11" s="89"/>
      <x:c r="N11" s="89"/>
      <x:c r="O11" s="89"/>
      <x:c r="P11" s="89"/>
      <x:c r="Q11" s="89"/>
      <x:c r="R11" s="89"/>
      <x:c r="S11" s="89"/>
      <x:c r="T11" s="89"/>
      <x:c r="U11" s="89"/>
      <x:c r="V11" s="89"/>
      <x:c r="W11" s="89"/>
      <x:c r="X11" s="89"/>
      <x:c r="Y11" s="89"/>
      <x:c r="Z11" s="89"/>
      <x:c r="AA11" s="89"/>
      <x:c r="AB11" s="89"/>
      <x:c r="AC11" s="89"/>
      <x:c r="AD11" s="89"/>
      <x:c r="AE11" s="89"/>
      <x:c r="AF11" s="89"/>
      <x:c r="AG11" s="89"/>
      <x:c r="AH11" s="89"/>
      <x:c r="AI11" s="89"/>
      <x:c r="AJ11" s="89"/>
      <x:c r="AK11" s="89"/>
      <x:c r="AL11" s="89"/>
      <x:c r="AM11" s="89"/>
    </x:row>
    <x:row r="12">
      <x:c r="A12" s="91" t="str">
        <x:v>FR</x:v>
      </x:c>
      <x:c r="B12" s="91" t="str">
        <x:v>Frei</x:v>
      </x:c>
      <x:c r="C12" s="91" t="str"/>
      <x:c r="D12" s="91" t="str"/>
      <x:c r="E12" s="91" t="str"/>
      <x:c r="F12" s="91" t="str"/>
      <x:c r="G12" s="168" t="n">
        <x:v>0</x:v>
      </x:c>
      <x:c r="H12" s="100" t="str">
        <x:v>FR</x:v>
      </x:c>
      <x:c r="I12" s="89"/>
      <x:c r="J12" s="89"/>
      <x:c r="K12" s="89"/>
      <x:c r="L12" s="89"/>
      <x:c r="M12" s="89"/>
      <x:c r="N12" s="89"/>
      <x:c r="O12" s="89"/>
      <x:c r="P12" s="89"/>
      <x:c r="Q12" s="89"/>
      <x:c r="R12" s="89"/>
      <x:c r="S12" s="89"/>
      <x:c r="T12" s="89"/>
      <x:c r="U12" s="89"/>
      <x:c r="V12" s="89"/>
      <x:c r="W12" s="89"/>
      <x:c r="X12" s="89"/>
      <x:c r="Y12" s="89"/>
      <x:c r="Z12" s="89"/>
      <x:c r="AA12" s="89"/>
      <x:c r="AB12" s="89"/>
      <x:c r="AC12" s="89"/>
      <x:c r="AD12" s="89"/>
      <x:c r="AE12" s="89"/>
      <x:c r="AF12" s="89"/>
      <x:c r="AG12" s="89"/>
      <x:c r="AH12" s="89"/>
      <x:c r="AI12" s="89"/>
      <x:c r="AJ12" s="89"/>
      <x:c r="AK12" s="89"/>
      <x:c r="AL12" s="89"/>
      <x:c r="AM12" s="89"/>
    </x:row>
    <x:row r="13">
      <x:c r="A13" s="91" t="str">
        <x:v>F</x:v>
      </x:c>
      <x:c r="B13" s="91" t="str">
        <x:v>Ferien / Urlaub</x:v>
      </x:c>
      <x:c r="C13" s="91" t="str"/>
      <x:c r="D13" s="91" t="str"/>
      <x:c r="E13" s="91" t="str"/>
      <x:c r="F13" s="91" t="str"/>
      <x:c r="G13" s="168" t="n">
        <x:v>0</x:v>
      </x:c>
      <x:c r="H13" s="101" t="str">
        <x:v>F</x:v>
      </x:c>
      <x:c r="I13" s="89"/>
      <x:c r="J13" s="89"/>
      <x:c r="K13" s="89"/>
      <x:c r="L13" s="89"/>
      <x:c r="M13" s="89"/>
      <x:c r="N13" s="89"/>
      <x:c r="O13" s="89"/>
      <x:c r="P13" s="89"/>
      <x:c r="Q13" s="89"/>
      <x:c r="R13" s="89"/>
      <x:c r="S13" s="89"/>
      <x:c r="T13" s="89"/>
      <x:c r="U13" s="89"/>
      <x:c r="V13" s="89"/>
      <x:c r="W13" s="89"/>
      <x:c r="X13" s="89"/>
      <x:c r="Y13" s="89"/>
      <x:c r="Z13" s="89"/>
      <x:c r="AA13" s="89"/>
      <x:c r="AB13" s="89"/>
      <x:c r="AC13" s="89"/>
      <x:c r="AD13" s="89"/>
      <x:c r="AE13" s="89"/>
      <x:c r="AF13" s="89"/>
      <x:c r="AG13" s="89"/>
      <x:c r="AH13" s="89"/>
      <x:c r="AI13" s="89"/>
      <x:c r="AJ13" s="89"/>
      <x:c r="AK13" s="89"/>
      <x:c r="AL13" s="89"/>
      <x:c r="AM13" s="89"/>
    </x:row>
    <x:row r="14">
      <x:c r="A14" s="91" t="str">
        <x:v>K</x:v>
      </x:c>
      <x:c r="B14" s="91" t="str">
        <x:v>Krank</x:v>
      </x:c>
      <x:c r="C14" s="91" t="str"/>
      <x:c r="D14" s="91" t="str"/>
      <x:c r="E14" s="91" t="str"/>
      <x:c r="F14" s="91" t="str"/>
      <x:c r="G14" s="168" t="n">
        <x:v>0</x:v>
      </x:c>
      <x:c r="H14" s="102" t="str">
        <x:v>K</x:v>
      </x:c>
      <x:c r="I14" s="89"/>
      <x:c r="J14" s="89"/>
      <x:c r="K14" s="89"/>
      <x:c r="L14" s="89"/>
      <x:c r="M14" s="89"/>
      <x:c r="N14" s="89"/>
      <x:c r="O14" s="89"/>
      <x:c r="P14" s="89"/>
      <x:c r="Q14" s="89"/>
      <x:c r="R14" s="89"/>
      <x:c r="S14" s="89"/>
      <x:c r="T14" s="89"/>
      <x:c r="U14" s="89"/>
      <x:c r="V14" s="89"/>
      <x:c r="W14" s="89"/>
      <x:c r="X14" s="89"/>
      <x:c r="Y14" s="89"/>
      <x:c r="Z14" s="89"/>
      <x:c r="AA14" s="89"/>
      <x:c r="AB14" s="89"/>
      <x:c r="AC14" s="89"/>
      <x:c r="AD14" s="89"/>
      <x:c r="AE14" s="89"/>
      <x:c r="AF14" s="89"/>
      <x:c r="AG14" s="89"/>
      <x:c r="AH14" s="89"/>
      <x:c r="AI14" s="89"/>
      <x:c r="AJ14" s="89"/>
      <x:c r="AK14" s="89"/>
      <x:c r="AL14" s="89"/>
      <x:c r="AM14" s="89"/>
    </x:row>
    <x:row r="15">
      <x:c r="A15" s="91" t="str">
        <x:v>U</x:v>
      </x:c>
      <x:c r="B15" s="91" t="str">
        <x:v>Unfall</x:v>
      </x:c>
      <x:c r="C15" s="91" t="str"/>
      <x:c r="D15" s="91" t="str"/>
      <x:c r="E15" s="91" t="str"/>
      <x:c r="F15" s="91" t="str"/>
      <x:c r="G15" s="168" t="n">
        <x:v>0</x:v>
      </x:c>
      <x:c r="H15" s="103" t="str">
        <x:v>U</x:v>
      </x:c>
      <x:c r="I15" s="89"/>
      <x:c r="J15" s="89"/>
      <x:c r="K15" s="89"/>
      <x:c r="L15" s="89"/>
      <x:c r="M15" s="89"/>
      <x:c r="N15" s="89"/>
      <x:c r="O15" s="89"/>
      <x:c r="P15" s="89"/>
      <x:c r="Q15" s="89"/>
      <x:c r="R15" s="89"/>
      <x:c r="S15" s="89"/>
      <x:c r="T15" s="89"/>
      <x:c r="U15" s="89"/>
      <x:c r="V15" s="89"/>
      <x:c r="W15" s="89"/>
      <x:c r="X15" s="89"/>
      <x:c r="Y15" s="89"/>
      <x:c r="Z15" s="89"/>
      <x:c r="AA15" s="89"/>
      <x:c r="AB15" s="89"/>
      <x:c r="AC15" s="89"/>
      <x:c r="AD15" s="89"/>
      <x:c r="AE15" s="89"/>
      <x:c r="AF15" s="89"/>
      <x:c r="AG15" s="89"/>
      <x:c r="AH15" s="89"/>
      <x:c r="AI15" s="89"/>
      <x:c r="AJ15" s="89"/>
      <x:c r="AK15" s="89"/>
      <x:c r="AL15" s="89"/>
      <x:c r="AM15" s="89"/>
    </x:row>
    <x:row r="16">
      <x:c r="A16" s="89"/>
      <x:c r="B16" s="89"/>
      <x:c r="C16" s="89"/>
      <x:c r="D16" s="89"/>
      <x:c r="E16" s="89"/>
      <x:c r="F16" s="89"/>
      <x:c r="G16" s="89"/>
      <x:c r="H16" s="89"/>
      <x:c r="I16" s="89"/>
      <x:c r="J16" s="89"/>
      <x:c r="K16" s="89"/>
      <x:c r="L16" s="89"/>
      <x:c r="M16" s="89"/>
      <x:c r="N16" s="89"/>
      <x:c r="O16" s="89"/>
      <x:c r="P16" s="89"/>
      <x:c r="Q16" s="89"/>
      <x:c r="R16" s="89"/>
      <x:c r="S16" s="89"/>
      <x:c r="T16" s="89"/>
      <x:c r="U16" s="89"/>
      <x:c r="V16" s="89"/>
      <x:c r="W16" s="89"/>
      <x:c r="X16" s="89"/>
      <x:c r="Y16" s="89"/>
      <x:c r="Z16" s="89"/>
      <x:c r="AA16" s="89"/>
      <x:c r="AB16" s="89"/>
      <x:c r="AC16" s="89"/>
      <x:c r="AD16" s="89"/>
      <x:c r="AE16" s="89"/>
      <x:c r="AF16" s="89"/>
      <x:c r="AG16" s="89"/>
      <x:c r="AH16" s="89"/>
      <x:c r="AI16" s="89"/>
      <x:c r="AJ16" s="89"/>
      <x:c r="AK16" s="89"/>
      <x:c r="AL16" s="89"/>
      <x:c r="AM16" s="89"/>
    </x:row>
    <x:row r="17" ht="24" customHeight="1">
      <x:c r="A17" s="89"/>
      <x:c r="B17" s="89"/>
      <x:c r="C17" s="93" t="str">
        <x:v>September</x:v>
      </x:c>
      <x:c r="D17" s="93"/>
      <x:c r="E17" s="93"/>
      <x:c r="F17" s="93"/>
      <x:c r="G17" s="93"/>
      <x:c r="H17" s="93"/>
      <x:c r="I17" s="93"/>
      <x:c r="J17" s="93"/>
      <x:c r="K17" s="93"/>
      <x:c r="L17" s="93"/>
      <x:c r="M17" s="93"/>
      <x:c r="N17" s="93"/>
      <x:c r="O17" s="93"/>
      <x:c r="P17" s="93"/>
      <x:c r="Q17" s="93"/>
      <x:c r="R17" s="93"/>
      <x:c r="S17" s="93"/>
      <x:c r="T17" s="93"/>
      <x:c r="U17" s="93"/>
      <x:c r="V17" s="93"/>
      <x:c r="W17" s="93"/>
      <x:c r="X17" s="93"/>
      <x:c r="Y17" s="93"/>
      <x:c r="Z17" s="93"/>
      <x:c r="AA17" s="93"/>
      <x:c r="AB17" s="93"/>
      <x:c r="AC17" s="93"/>
      <x:c r="AD17" s="93"/>
      <x:c r="AE17" s="93"/>
      <x:c r="AF17" s="93"/>
      <x:c r="AG17" s="93"/>
      <x:c r="AH17" s="93" t="str">
        <x:v>Monatliche Kontrolle</x:v>
      </x:c>
      <x:c r="AI17" s="93"/>
      <x:c r="AJ17" s="93"/>
      <x:c r="AK17" s="93"/>
      <x:c r="AL17" s="93"/>
      <x:c r="AM17" s="93"/>
    </x:row>
    <x:row r="18" ht="24" customHeight="1">
      <x:c r="A18" s="94" t="str">
        <x:v>MitarbeiterIn</x:v>
      </x:c>
      <x:c r="B18" s="94" t="str">
        <x:v>Bemerkung</x:v>
      </x:c>
      <x:c r="C18" s="104" t="str">
        <x:f>IF(COLUMN()-2&lt;=DAY(EOMONTH(DATE($I$3,9,1),0)),RIGHT("0"&amp;COLUMN()-2,2)&amp;"."&amp;RIGHT("0"&amp;9,2)&amp;".","")</x:f>
        <x:v>1.9.</x:v>
      </x:c>
      <x:c r="D18" s="104" t="str">
        <x:f>IF(COLUMN()-2&lt;=DAY(EOMONTH(DATE($I$3,9,1),0)),RIGHT("0"&amp;COLUMN()-2,2)&amp;"."&amp;RIGHT("0"&amp;9,2)&amp;".","")</x:f>
        <x:v>2.9.</x:v>
      </x:c>
      <x:c r="E18" s="104" t="str">
        <x:f>IF(COLUMN()-2&lt;=DAY(EOMONTH(DATE($I$3,9,1),0)),RIGHT("0"&amp;COLUMN()-2,2)&amp;"."&amp;RIGHT("0"&amp;9,2)&amp;".","")</x:f>
        <x:v>3.9.</x:v>
      </x:c>
      <x:c r="F18" s="104" t="str">
        <x:f>IF(COLUMN()-2&lt;=DAY(EOMONTH(DATE($I$3,9,1),0)),RIGHT("0"&amp;COLUMN()-2,2)&amp;"."&amp;RIGHT("0"&amp;9,2)&amp;".","")</x:f>
        <x:v>4.9.</x:v>
      </x:c>
      <x:c r="G18" s="104" t="str">
        <x:f>IF(COLUMN()-2&lt;=DAY(EOMONTH(DATE($I$3,9,1),0)),RIGHT("0"&amp;COLUMN()-2,2)&amp;"."&amp;RIGHT("0"&amp;9,2)&amp;".","")</x:f>
        <x:v>5.9.</x:v>
      </x:c>
      <x:c r="H18" s="104" t="str">
        <x:f>IF(COLUMN()-2&lt;=DAY(EOMONTH(DATE($I$3,9,1),0)),RIGHT("0"&amp;COLUMN()-2,2)&amp;"."&amp;RIGHT("0"&amp;9,2)&amp;".","")</x:f>
        <x:v>6.9.</x:v>
      </x:c>
      <x:c r="I18" s="104" t="str">
        <x:f>IF(COLUMN()-2&lt;=DAY(EOMONTH(DATE($I$3,9,1),0)),RIGHT("0"&amp;COLUMN()-2,2)&amp;"."&amp;RIGHT("0"&amp;9,2)&amp;".","")</x:f>
        <x:v>7.9.</x:v>
      </x:c>
      <x:c r="J18" s="104" t="str">
        <x:f>IF(COLUMN()-2&lt;=DAY(EOMONTH(DATE($I$3,9,1),0)),RIGHT("0"&amp;COLUMN()-2,2)&amp;"."&amp;RIGHT("0"&amp;9,2)&amp;".","")</x:f>
        <x:v>8.9.</x:v>
      </x:c>
      <x:c r="K18" s="104" t="str">
        <x:f>IF(COLUMN()-2&lt;=DAY(EOMONTH(DATE($I$3,9,1),0)),RIGHT("0"&amp;COLUMN()-2,2)&amp;"."&amp;RIGHT("0"&amp;9,2)&amp;".","")</x:f>
        <x:v>9.9.</x:v>
      </x:c>
      <x:c r="L18" s="104" t="str">
        <x:f>IF(COLUMN()-2&lt;=DAY(EOMONTH(DATE($I$3,9,1),0)),RIGHT("0"&amp;COLUMN()-2,2)&amp;"."&amp;RIGHT("0"&amp;9,2)&amp;".","")</x:f>
        <x:v>10.9.</x:v>
      </x:c>
      <x:c r="M18" s="104" t="str">
        <x:f>IF(COLUMN()-2&lt;=DAY(EOMONTH(DATE($I$3,9,1),0)),RIGHT("0"&amp;COLUMN()-2,2)&amp;"."&amp;RIGHT("0"&amp;9,2)&amp;".","")</x:f>
        <x:v>11.9.</x:v>
      </x:c>
      <x:c r="N18" s="104" t="str">
        <x:f>IF(COLUMN()-2&lt;=DAY(EOMONTH(DATE($I$3,9,1),0)),RIGHT("0"&amp;COLUMN()-2,2)&amp;"."&amp;RIGHT("0"&amp;9,2)&amp;".","")</x:f>
        <x:v>12.9.</x:v>
      </x:c>
      <x:c r="O18" s="104" t="str">
        <x:f>IF(COLUMN()-2&lt;=DAY(EOMONTH(DATE($I$3,9,1),0)),RIGHT("0"&amp;COLUMN()-2,2)&amp;"."&amp;RIGHT("0"&amp;9,2)&amp;".","")</x:f>
        <x:v>13.9.</x:v>
      </x:c>
      <x:c r="P18" s="104" t="str">
        <x:f>IF(COLUMN()-2&lt;=DAY(EOMONTH(DATE($I$3,9,1),0)),RIGHT("0"&amp;COLUMN()-2,2)&amp;"."&amp;RIGHT("0"&amp;9,2)&amp;".","")</x:f>
        <x:v>14.9.</x:v>
      </x:c>
      <x:c r="Q18" s="104" t="str">
        <x:f>IF(COLUMN()-2&lt;=DAY(EOMONTH(DATE($I$3,9,1),0)),RIGHT("0"&amp;COLUMN()-2,2)&amp;"."&amp;RIGHT("0"&amp;9,2)&amp;".","")</x:f>
        <x:v>15.9.</x:v>
      </x:c>
      <x:c r="R18" s="104" t="str">
        <x:f>IF(COLUMN()-2&lt;=DAY(EOMONTH(DATE($I$3,9,1),0)),RIGHT("0"&amp;COLUMN()-2,2)&amp;"."&amp;RIGHT("0"&amp;9,2)&amp;".","")</x:f>
        <x:v>16.9.</x:v>
      </x:c>
      <x:c r="S18" s="104" t="str">
        <x:f>IF(COLUMN()-2&lt;=DAY(EOMONTH(DATE($I$3,9,1),0)),RIGHT("0"&amp;COLUMN()-2,2)&amp;"."&amp;RIGHT("0"&amp;9,2)&amp;".","")</x:f>
        <x:v>17.9.</x:v>
      </x:c>
      <x:c r="T18" s="104" t="str">
        <x:f>IF(COLUMN()-2&lt;=DAY(EOMONTH(DATE($I$3,9,1),0)),RIGHT("0"&amp;COLUMN()-2,2)&amp;"."&amp;RIGHT("0"&amp;9,2)&amp;".","")</x:f>
        <x:v>18.9.</x:v>
      </x:c>
      <x:c r="U18" s="104" t="str">
        <x:f>IF(COLUMN()-2&lt;=DAY(EOMONTH(DATE($I$3,9,1),0)),RIGHT("0"&amp;COLUMN()-2,2)&amp;"."&amp;RIGHT("0"&amp;9,2)&amp;".","")</x:f>
        <x:v>19.9.</x:v>
      </x:c>
      <x:c r="V18" s="104" t="str">
        <x:f>IF(COLUMN()-2&lt;=DAY(EOMONTH(DATE($I$3,9,1),0)),RIGHT("0"&amp;COLUMN()-2,2)&amp;"."&amp;RIGHT("0"&amp;9,2)&amp;".","")</x:f>
        <x:v>20.9.</x:v>
      </x:c>
      <x:c r="W18" s="104" t="str">
        <x:f>IF(COLUMN()-2&lt;=DAY(EOMONTH(DATE($I$3,9,1),0)),RIGHT("0"&amp;COLUMN()-2,2)&amp;"."&amp;RIGHT("0"&amp;9,2)&amp;".","")</x:f>
        <x:v>21.9.</x:v>
      </x:c>
      <x:c r="X18" s="104" t="str">
        <x:f>IF(COLUMN()-2&lt;=DAY(EOMONTH(DATE($I$3,9,1),0)),RIGHT("0"&amp;COLUMN()-2,2)&amp;"."&amp;RIGHT("0"&amp;9,2)&amp;".","")</x:f>
        <x:v>22.9.</x:v>
      </x:c>
      <x:c r="Y18" s="104" t="str">
        <x:f>IF(COLUMN()-2&lt;=DAY(EOMONTH(DATE($I$3,9,1),0)),RIGHT("0"&amp;COLUMN()-2,2)&amp;"."&amp;RIGHT("0"&amp;9,2)&amp;".","")</x:f>
        <x:v>23.9.</x:v>
      </x:c>
      <x:c r="Z18" s="104" t="str">
        <x:f>IF(COLUMN()-2&lt;=DAY(EOMONTH(DATE($I$3,9,1),0)),RIGHT("0"&amp;COLUMN()-2,2)&amp;"."&amp;RIGHT("0"&amp;9,2)&amp;".","")</x:f>
        <x:v>24.9.</x:v>
      </x:c>
      <x:c r="AA18" s="104" t="str">
        <x:f>IF(COLUMN()-2&lt;=DAY(EOMONTH(DATE($I$3,9,1),0)),RIGHT("0"&amp;COLUMN()-2,2)&amp;"."&amp;RIGHT("0"&amp;9,2)&amp;".","")</x:f>
        <x:v>25.9.</x:v>
      </x:c>
      <x:c r="AB18" s="104" t="str">
        <x:f>IF(COLUMN()-2&lt;=DAY(EOMONTH(DATE($I$3,9,1),0)),RIGHT("0"&amp;COLUMN()-2,2)&amp;"."&amp;RIGHT("0"&amp;9,2)&amp;".","")</x:f>
        <x:v>26.9.</x:v>
      </x:c>
      <x:c r="AC18" s="104" t="str">
        <x:f>IF(COLUMN()-2&lt;=DAY(EOMONTH(DATE($I$3,9,1),0)),RIGHT("0"&amp;COLUMN()-2,2)&amp;"."&amp;RIGHT("0"&amp;9,2)&amp;".","")</x:f>
        <x:v>27.9.</x:v>
      </x:c>
      <x:c r="AD18" s="104" t="str">
        <x:f>IF(COLUMN()-2&lt;=DAY(EOMONTH(DATE($I$3,9,1),0)),RIGHT("0"&amp;COLUMN()-2,2)&amp;"."&amp;RIGHT("0"&amp;9,2)&amp;".","")</x:f>
        <x:v>28.9.</x:v>
      </x:c>
      <x:c r="AE18" s="104" t="str">
        <x:f>IF(COLUMN()-2&lt;=DAY(EOMONTH(DATE($I$3,9,1),0)),RIGHT("0"&amp;COLUMN()-2,2)&amp;"."&amp;RIGHT("0"&amp;9,2)&amp;".","")</x:f>
        <x:v>29.9.</x:v>
      </x:c>
      <x:c r="AF18" s="104" t="str">
        <x:f>IF(COLUMN()-2&lt;=DAY(EOMONTH(DATE($I$3,9,1),0)),RIGHT("0"&amp;COLUMN()-2,2)&amp;"."&amp;RIGHT("0"&amp;9,2)&amp;".","")</x:f>
        <x:v>30.9.</x:v>
      </x:c>
      <x:c r="AG18" s="104" t="str">
        <x:f>IF(COLUMN()-2&lt;=DAY(EOMONTH(DATE($I$3,9,1),0)),RIGHT("0"&amp;COLUMN()-2,2)&amp;"."&amp;RIGHT("0"&amp;9,2)&amp;".","")</x:f>
      </x:c>
      <x:c r="AH18" s="94" t="str">
        <x:v>Dienste</x:v>
      </x:c>
      <x:c r="AI18" s="94" t="str">
        <x:v>Arbeitsstunden</x:v>
      </x:c>
      <x:c r="AJ18" s="94" t="str">
        <x:v>Frei</x:v>
      </x:c>
      <x:c r="AK18" s="94" t="str">
        <x:v>Ferien</x:v>
      </x:c>
      <x:c r="AL18" s="94" t="str">
        <x:v>Krank</x:v>
      </x:c>
      <x:c r="AM18" s="94" t="str">
        <x:v>Unfall</x:v>
      </x:c>
    </x:row>
    <x:row r="19" ht="24" customHeight="1">
      <x:c r="A19" s="94"/>
      <x:c r="B19" s="94"/>
      <x:c r="C19" s="94" t="str">
        <x:f>IF(COLUMN()-2&lt;=DAY(EOMONTH(DATE($I$3,9,1),0)),CHOOSE(WEEKDAY(DATE($I$3,9,COLUMN()-2),2),"Mo","Di","Mi","Do","Fr","Sa","So"),"")</x:f>
        <x:v>Di</x:v>
      </x:c>
      <x:c r="D19" s="94" t="str">
        <x:f>IF(COLUMN()-2&lt;=DAY(EOMONTH(DATE($I$3,9,1),0)),CHOOSE(WEEKDAY(DATE($I$3,9,COLUMN()-2),2),"Mo","Di","Mi","Do","Fr","Sa","So"),"")</x:f>
        <x:v>Mi</x:v>
      </x:c>
      <x:c r="E19" s="94" t="str">
        <x:f>IF(COLUMN()-2&lt;=DAY(EOMONTH(DATE($I$3,9,1),0)),CHOOSE(WEEKDAY(DATE($I$3,9,COLUMN()-2),2),"Mo","Di","Mi","Do","Fr","Sa","So"),"")</x:f>
        <x:v>Do</x:v>
      </x:c>
      <x:c r="F19" s="94" t="str">
        <x:f>IF(COLUMN()-2&lt;=DAY(EOMONTH(DATE($I$3,9,1),0)),CHOOSE(WEEKDAY(DATE($I$3,9,COLUMN()-2),2),"Mo","Di","Mi","Do","Fr","Sa","So"),"")</x:f>
        <x:v>Fr</x:v>
      </x:c>
      <x:c r="G19" s="94" t="str">
        <x:f>IF(COLUMN()-2&lt;=DAY(EOMONTH(DATE($I$3,9,1),0)),CHOOSE(WEEKDAY(DATE($I$3,9,COLUMN()-2),2),"Mo","Di","Mi","Do","Fr","Sa","So"),"")</x:f>
        <x:v>Sa</x:v>
      </x:c>
      <x:c r="H19" s="94" t="str">
        <x:f>IF(COLUMN()-2&lt;=DAY(EOMONTH(DATE($I$3,9,1),0)),CHOOSE(WEEKDAY(DATE($I$3,9,COLUMN()-2),2),"Mo","Di","Mi","Do","Fr","Sa","So"),"")</x:f>
        <x:v>So</x:v>
      </x:c>
      <x:c r="I19" s="94" t="str">
        <x:f>IF(COLUMN()-2&lt;=DAY(EOMONTH(DATE($I$3,9,1),0)),CHOOSE(WEEKDAY(DATE($I$3,9,COLUMN()-2),2),"Mo","Di","Mi","Do","Fr","Sa","So"),"")</x:f>
        <x:v>Mo</x:v>
      </x:c>
      <x:c r="J19" s="94" t="str">
        <x:f>IF(COLUMN()-2&lt;=DAY(EOMONTH(DATE($I$3,9,1),0)),CHOOSE(WEEKDAY(DATE($I$3,9,COLUMN()-2),2),"Mo","Di","Mi","Do","Fr","Sa","So"),"")</x:f>
        <x:v>Di</x:v>
      </x:c>
      <x:c r="K19" s="94" t="str">
        <x:f>IF(COLUMN()-2&lt;=DAY(EOMONTH(DATE($I$3,9,1),0)),CHOOSE(WEEKDAY(DATE($I$3,9,COLUMN()-2),2),"Mo","Di","Mi","Do","Fr","Sa","So"),"")</x:f>
        <x:v>Mi</x:v>
      </x:c>
      <x:c r="L19" s="94" t="str">
        <x:f>IF(COLUMN()-2&lt;=DAY(EOMONTH(DATE($I$3,9,1),0)),CHOOSE(WEEKDAY(DATE($I$3,9,COLUMN()-2),2),"Mo","Di","Mi","Do","Fr","Sa","So"),"")</x:f>
        <x:v>Do</x:v>
      </x:c>
      <x:c r="M19" s="94" t="str">
        <x:f>IF(COLUMN()-2&lt;=DAY(EOMONTH(DATE($I$3,9,1),0)),CHOOSE(WEEKDAY(DATE($I$3,9,COLUMN()-2),2),"Mo","Di","Mi","Do","Fr","Sa","So"),"")</x:f>
        <x:v>Fr</x:v>
      </x:c>
      <x:c r="N19" s="94" t="str">
        <x:f>IF(COLUMN()-2&lt;=DAY(EOMONTH(DATE($I$3,9,1),0)),CHOOSE(WEEKDAY(DATE($I$3,9,COLUMN()-2),2),"Mo","Di","Mi","Do","Fr","Sa","So"),"")</x:f>
        <x:v>Sa</x:v>
      </x:c>
      <x:c r="O19" s="94" t="str">
        <x:f>IF(COLUMN()-2&lt;=DAY(EOMONTH(DATE($I$3,9,1),0)),CHOOSE(WEEKDAY(DATE($I$3,9,COLUMN()-2),2),"Mo","Di","Mi","Do","Fr","Sa","So"),"")</x:f>
        <x:v>So</x:v>
      </x:c>
      <x:c r="P19" s="94" t="str">
        <x:f>IF(COLUMN()-2&lt;=DAY(EOMONTH(DATE($I$3,9,1),0)),CHOOSE(WEEKDAY(DATE($I$3,9,COLUMN()-2),2),"Mo","Di","Mi","Do","Fr","Sa","So"),"")</x:f>
        <x:v>Mo</x:v>
      </x:c>
      <x:c r="Q19" s="94" t="str">
        <x:f>IF(COLUMN()-2&lt;=DAY(EOMONTH(DATE($I$3,9,1),0)),CHOOSE(WEEKDAY(DATE($I$3,9,COLUMN()-2),2),"Mo","Di","Mi","Do","Fr","Sa","So"),"")</x:f>
        <x:v>Di</x:v>
      </x:c>
      <x:c r="R19" s="94" t="str">
        <x:f>IF(COLUMN()-2&lt;=DAY(EOMONTH(DATE($I$3,9,1),0)),CHOOSE(WEEKDAY(DATE($I$3,9,COLUMN()-2),2),"Mo","Di","Mi","Do","Fr","Sa","So"),"")</x:f>
        <x:v>Mi</x:v>
      </x:c>
      <x:c r="S19" s="94" t="str">
        <x:f>IF(COLUMN()-2&lt;=DAY(EOMONTH(DATE($I$3,9,1),0)),CHOOSE(WEEKDAY(DATE($I$3,9,COLUMN()-2),2),"Mo","Di","Mi","Do","Fr","Sa","So"),"")</x:f>
        <x:v>Do</x:v>
      </x:c>
      <x:c r="T19" s="94" t="str">
        <x:f>IF(COLUMN()-2&lt;=DAY(EOMONTH(DATE($I$3,9,1),0)),CHOOSE(WEEKDAY(DATE($I$3,9,COLUMN()-2),2),"Mo","Di","Mi","Do","Fr","Sa","So"),"")</x:f>
        <x:v>Fr</x:v>
      </x:c>
      <x:c r="U19" s="94" t="str">
        <x:f>IF(COLUMN()-2&lt;=DAY(EOMONTH(DATE($I$3,9,1),0)),CHOOSE(WEEKDAY(DATE($I$3,9,COLUMN()-2),2),"Mo","Di","Mi","Do","Fr","Sa","So"),"")</x:f>
        <x:v>Sa</x:v>
      </x:c>
      <x:c r="V19" s="94" t="str">
        <x:f>IF(COLUMN()-2&lt;=DAY(EOMONTH(DATE($I$3,9,1),0)),CHOOSE(WEEKDAY(DATE($I$3,9,COLUMN()-2),2),"Mo","Di","Mi","Do","Fr","Sa","So"),"")</x:f>
        <x:v>So</x:v>
      </x:c>
      <x:c r="W19" s="94" t="str">
        <x:f>IF(COLUMN()-2&lt;=DAY(EOMONTH(DATE($I$3,9,1),0)),CHOOSE(WEEKDAY(DATE($I$3,9,COLUMN()-2),2),"Mo","Di","Mi","Do","Fr","Sa","So"),"")</x:f>
        <x:v>Mo</x:v>
      </x:c>
      <x:c r="X19" s="94" t="str">
        <x:f>IF(COLUMN()-2&lt;=DAY(EOMONTH(DATE($I$3,9,1),0)),CHOOSE(WEEKDAY(DATE($I$3,9,COLUMN()-2),2),"Mo","Di","Mi","Do","Fr","Sa","So"),"")</x:f>
        <x:v>Di</x:v>
      </x:c>
      <x:c r="Y19" s="94" t="str">
        <x:f>IF(COLUMN()-2&lt;=DAY(EOMONTH(DATE($I$3,9,1),0)),CHOOSE(WEEKDAY(DATE($I$3,9,COLUMN()-2),2),"Mo","Di","Mi","Do","Fr","Sa","So"),"")</x:f>
        <x:v>Mi</x:v>
      </x:c>
      <x:c r="Z19" s="94" t="str">
        <x:f>IF(COLUMN()-2&lt;=DAY(EOMONTH(DATE($I$3,9,1),0)),CHOOSE(WEEKDAY(DATE($I$3,9,COLUMN()-2),2),"Mo","Di","Mi","Do","Fr","Sa","So"),"")</x:f>
        <x:v>Do</x:v>
      </x:c>
      <x:c r="AA19" s="94" t="str">
        <x:f>IF(COLUMN()-2&lt;=DAY(EOMONTH(DATE($I$3,9,1),0)),CHOOSE(WEEKDAY(DATE($I$3,9,COLUMN()-2),2),"Mo","Di","Mi","Do","Fr","Sa","So"),"")</x:f>
        <x:v>Fr</x:v>
      </x:c>
      <x:c r="AB19" s="94" t="str">
        <x:f>IF(COLUMN()-2&lt;=DAY(EOMONTH(DATE($I$3,9,1),0)),CHOOSE(WEEKDAY(DATE($I$3,9,COLUMN()-2),2),"Mo","Di","Mi","Do","Fr","Sa","So"),"")</x:f>
        <x:v>Sa</x:v>
      </x:c>
      <x:c r="AC19" s="94" t="str">
        <x:f>IF(COLUMN()-2&lt;=DAY(EOMONTH(DATE($I$3,9,1),0)),CHOOSE(WEEKDAY(DATE($I$3,9,COLUMN()-2),2),"Mo","Di","Mi","Do","Fr","Sa","So"),"")</x:f>
        <x:v>So</x:v>
      </x:c>
      <x:c r="AD19" s="94" t="str">
        <x:f>IF(COLUMN()-2&lt;=DAY(EOMONTH(DATE($I$3,9,1),0)),CHOOSE(WEEKDAY(DATE($I$3,9,COLUMN()-2),2),"Mo","Di","Mi","Do","Fr","Sa","So"),"")</x:f>
        <x:v>Mo</x:v>
      </x:c>
      <x:c r="AE19" s="94" t="str">
        <x:f>IF(COLUMN()-2&lt;=DAY(EOMONTH(DATE($I$3,9,1),0)),CHOOSE(WEEKDAY(DATE($I$3,9,COLUMN()-2),2),"Mo","Di","Mi","Do","Fr","Sa","So"),"")</x:f>
        <x:v>Di</x:v>
      </x:c>
      <x:c r="AF19" s="94" t="str">
        <x:f>IF(COLUMN()-2&lt;=DAY(EOMONTH(DATE($I$3,9,1),0)),CHOOSE(WEEKDAY(DATE($I$3,9,COLUMN()-2),2),"Mo","Di","Mi","Do","Fr","Sa","So"),"")</x:f>
        <x:v>Mi</x:v>
      </x:c>
      <x:c r="AG19" s="94" t="str">
        <x:f>IF(COLUMN()-2&lt;=DAY(EOMONTH(DATE($I$3,9,1),0)),CHOOSE(WEEKDAY(DATE($I$3,9,COLUMN()-2),2),"Mo","Di","Mi","Do","Fr","Sa","So"),"")</x:f>
      </x:c>
      <x:c r="AH19" s="94" t="str"/>
      <x:c r="AI19" s="94" t="str"/>
      <x:c r="AJ19" s="94" t="str"/>
      <x:c r="AK19" s="94" t="str"/>
      <x:c r="AL19" s="94" t="str"/>
      <x:c r="AM19" s="94" t="str"/>
    </x:row>
    <x:row r="20" ht="20" customHeight="1">
      <x:c r="A20" s="91" t="str">
        <x:v>Anna Keller</x:v>
      </x:c>
      <x:c r="B20" s="91" t="str">
        <x:v>Vollzeit</x:v>
      </x:c>
      <x:c r="C20" s="105" t="str">
        <x:v>2B</x:v>
      </x:c>
      <x:c r="D20" s="105" t="str">
        <x:v>1A</x:v>
      </x:c>
      <x:c r="E20" s="105" t="str">
        <x:v>1B</x:v>
      </x:c>
      <x:c r="F20" s="105" t="str">
        <x:v>2A</x:v>
      </x:c>
      <x:c r="G20" s="105" t="str">
        <x:v>1A</x:v>
      </x:c>
      <x:c r="H20" s="105" t="str">
        <x:v>FR</x:v>
      </x:c>
      <x:c r="I20" s="105" t="str">
        <x:v>1B</x:v>
      </x:c>
      <x:c r="J20" s="105" t="str">
        <x:v>2A</x:v>
      </x:c>
      <x:c r="K20" s="105" t="str">
        <x:v>2B</x:v>
      </x:c>
      <x:c r="L20" s="105" t="str">
        <x:v>1A</x:v>
      </x:c>
      <x:c r="M20" s="105" t="str">
        <x:v>1B</x:v>
      </x:c>
      <x:c r="N20" s="105" t="str">
        <x:v>FR</x:v>
      </x:c>
      <x:c r="O20" s="105" t="str">
        <x:v>FR</x:v>
      </x:c>
      <x:c r="P20" s="105" t="str">
        <x:v>1A</x:v>
      </x:c>
      <x:c r="Q20" s="105" t="str">
        <x:v>1B</x:v>
      </x:c>
      <x:c r="R20" s="105" t="str">
        <x:v>2A</x:v>
      </x:c>
      <x:c r="S20" s="105" t="str">
        <x:v>2B</x:v>
      </x:c>
      <x:c r="T20" s="105" t="str">
        <x:v>1A</x:v>
      </x:c>
      <x:c r="U20" s="105" t="str">
        <x:v>FR</x:v>
      </x:c>
      <x:c r="V20" s="105" t="str">
        <x:v>1B</x:v>
      </x:c>
      <x:c r="W20" s="105" t="str">
        <x:v>2B</x:v>
      </x:c>
      <x:c r="X20" s="105" t="str">
        <x:v>1A</x:v>
      </x:c>
      <x:c r="Y20" s="105" t="str">
        <x:v>1B</x:v>
      </x:c>
      <x:c r="Z20" s="105" t="str">
        <x:v>2A</x:v>
      </x:c>
      <x:c r="AA20" s="105" t="str">
        <x:v>2B</x:v>
      </x:c>
      <x:c r="AB20" s="105" t="str">
        <x:v>FR</x:v>
      </x:c>
      <x:c r="AC20" s="105" t="str">
        <x:v>FR</x:v>
      </x:c>
      <x:c r="AD20" s="105" t="str">
        <x:v>2A</x:v>
      </x:c>
      <x:c r="AE20" s="105" t="str">
        <x:v>U</x:v>
      </x:c>
      <x:c r="AF20" s="105" t="str">
        <x:v>1A</x:v>
      </x:c>
      <x:c r="AG20" s="105" t="str"/>
      <x:c r="AH20" s="106" t="n">
        <x:f>COUNTIF(C20:AG20,$A$8)+COUNTIF(C20:AG20,$A$9)+COUNTIF(C20:AG20,$A$10)+COUNTIF(C20:AG20,$A$11)</x:f>
        <x:v>23</x:v>
      </x:c>
      <x:c r="AI20" s="107" t="n">
        <x:f>COUNTIF(C20:AG20,$A$8)*$G$8+COUNTIF(C20:AG20,$A$9)*$G$9+COUNTIF(C20:AG20,$A$10)*$G$10+COUNTIF(C20:AG20,$A$11)*$G$11+COUNTIF(C20:AG20,$A$12)*$G$12+COUNTIF(C20:AG20,$A$13)*$G$13+COUNTIF(C20:AG20,$A$14)*$G$14+COUNTIF(C20:AG20,$A$15)*$G$15</x:f>
        <x:v>196.75</x:v>
      </x:c>
      <x:c r="AJ20" s="106" t="n">
        <x:f>COUNTIF(C20:AG20,$A$12)</x:f>
        <x:v>6</x:v>
      </x:c>
      <x:c r="AK20" s="106" t="n">
        <x:f>COUNTIF(C20:AG20,$A$13)</x:f>
        <x:v>0</x:v>
      </x:c>
      <x:c r="AL20" s="106" t="n">
        <x:f>COUNTIF(C20:AG20,$A$14)</x:f>
        <x:v>0</x:v>
      </x:c>
      <x:c r="AM20" s="106" t="n">
        <x:f>COUNTIF(C20:AG20,$A$15)</x:f>
        <x:v>1</x:v>
      </x:c>
    </x:row>
    <x:row r="21" ht="20" customHeight="1">
      <x:c r="A21" s="91" t="str">
        <x:v>Ben Schneider</x:v>
      </x:c>
      <x:c r="B21" s="91" t="str">
        <x:v>Vollzeit</x:v>
      </x:c>
      <x:c r="C21" s="105" t="str">
        <x:v>1A</x:v>
      </x:c>
      <x:c r="D21" s="105" t="str">
        <x:v>1B</x:v>
      </x:c>
      <x:c r="E21" s="105" t="str">
        <x:v>2A</x:v>
      </x:c>
      <x:c r="F21" s="105" t="str">
        <x:v>2B</x:v>
      </x:c>
      <x:c r="G21" s="105" t="str">
        <x:v>FR</x:v>
      </x:c>
      <x:c r="H21" s="105" t="str">
        <x:v>FR</x:v>
      </x:c>
      <x:c r="I21" s="105" t="str">
        <x:v>2A</x:v>
      </x:c>
      <x:c r="J21" s="105" t="str">
        <x:v>2B</x:v>
      </x:c>
      <x:c r="K21" s="105" t="str">
        <x:v>1A</x:v>
      </x:c>
      <x:c r="L21" s="105" t="str">
        <x:v>1B</x:v>
      </x:c>
      <x:c r="M21" s="105" t="str">
        <x:v>2A</x:v>
      </x:c>
      <x:c r="N21" s="105" t="str">
        <x:v>FR</x:v>
      </x:c>
      <x:c r="O21" s="105" t="str">
        <x:v>FR</x:v>
      </x:c>
      <x:c r="P21" s="105" t="str">
        <x:v>1B</x:v>
      </x:c>
      <x:c r="Q21" s="105" t="str">
        <x:v>2A</x:v>
      </x:c>
      <x:c r="R21" s="105" t="str">
        <x:v>2B</x:v>
      </x:c>
      <x:c r="S21" s="105" t="str">
        <x:v>1A</x:v>
      </x:c>
      <x:c r="T21" s="105" t="str">
        <x:v>1B</x:v>
      </x:c>
      <x:c r="U21" s="105" t="str">
        <x:v>1A</x:v>
      </x:c>
      <x:c r="V21" s="105" t="str">
        <x:v>FR</x:v>
      </x:c>
      <x:c r="W21" s="105" t="str">
        <x:v>1A</x:v>
      </x:c>
      <x:c r="X21" s="105" t="str">
        <x:v>1B</x:v>
      </x:c>
      <x:c r="Y21" s="105" t="str">
        <x:v>2A</x:v>
      </x:c>
      <x:c r="Z21" s="105" t="str">
        <x:v>2B</x:v>
      </x:c>
      <x:c r="AA21" s="105" t="str">
        <x:v>1A</x:v>
      </x:c>
      <x:c r="AB21" s="105" t="str">
        <x:v>FR</x:v>
      </x:c>
      <x:c r="AC21" s="105" t="str">
        <x:v>FR</x:v>
      </x:c>
      <x:c r="AD21" s="105" t="str">
        <x:v>2B</x:v>
      </x:c>
      <x:c r="AE21" s="105" t="str">
        <x:v>1A</x:v>
      </x:c>
      <x:c r="AF21" s="105" t="str">
        <x:v>1B</x:v>
      </x:c>
      <x:c r="AG21" s="105" t="str"/>
      <x:c r="AH21" s="106" t="n">
        <x:f>COUNTIF(C21:AG21,$A$8)+COUNTIF(C21:AG21,$A$9)+COUNTIF(C21:AG21,$A$10)+COUNTIF(C21:AG21,$A$11)</x:f>
        <x:v>23</x:v>
      </x:c>
      <x:c r="AI21" s="107" t="n">
        <x:f>COUNTIF(C21:AG21,$A$8)*$G$8+COUNTIF(C21:AG21,$A$9)*$G$9+COUNTIF(C21:AG21,$A$10)*$G$10+COUNTIF(C21:AG21,$A$11)*$G$11+COUNTIF(C21:AG21,$A$12)*$G$12+COUNTIF(C21:AG21,$A$13)*$G$13+COUNTIF(C21:AG21,$A$14)*$G$14+COUNTIF(C21:AG21,$A$15)*$G$15</x:f>
        <x:v>196.75</x:v>
      </x:c>
      <x:c r="AJ21" s="106" t="n">
        <x:f>COUNTIF(C21:AG21,$A$12)</x:f>
        <x:v>7</x:v>
      </x:c>
      <x:c r="AK21" s="106" t="n">
        <x:f>COUNTIF(C21:AG21,$A$13)</x:f>
        <x:v>0</x:v>
      </x:c>
      <x:c r="AL21" s="106" t="n">
        <x:f>COUNTIF(C21:AG21,$A$14)</x:f>
        <x:v>0</x:v>
      </x:c>
      <x:c r="AM21" s="106" t="n">
        <x:f>COUNTIF(C21:AG21,$A$15)</x:f>
        <x:v>0</x:v>
      </x:c>
    </x:row>
    <x:row r="22" ht="20" customHeight="1">
      <x:c r="A22" s="91" t="str">
        <x:v>Clara Hoffmann</x:v>
      </x:c>
      <x:c r="B22" s="91" t="str">
        <x:v>Teilzeit</x:v>
      </x:c>
      <x:c r="C22" s="105" t="str">
        <x:v>1B</x:v>
      </x:c>
      <x:c r="D22" s="105" t="str">
        <x:v>2A</x:v>
      </x:c>
      <x:c r="E22" s="105" t="str">
        <x:v>2B</x:v>
      </x:c>
      <x:c r="F22" s="105" t="str">
        <x:v>1A</x:v>
      </x:c>
      <x:c r="G22" s="105" t="str">
        <x:v>FR</x:v>
      </x:c>
      <x:c r="H22" s="105" t="str">
        <x:v>FR</x:v>
      </x:c>
      <x:c r="I22" s="105" t="str">
        <x:v>2B</x:v>
      </x:c>
      <x:c r="J22" s="105" t="str">
        <x:v>1A</x:v>
      </x:c>
      <x:c r="K22" s="105" t="str">
        <x:v>1B</x:v>
      </x:c>
      <x:c r="L22" s="105" t="str">
        <x:v>2A</x:v>
      </x:c>
      <x:c r="M22" s="105" t="str">
        <x:v>2B</x:v>
      </x:c>
      <x:c r="N22" s="105" t="str">
        <x:v>FR</x:v>
      </x:c>
      <x:c r="O22" s="105" t="str">
        <x:v>1B</x:v>
      </x:c>
      <x:c r="P22" s="105" t="str">
        <x:v>2A</x:v>
      </x:c>
      <x:c r="Q22" s="105" t="str">
        <x:v>2B</x:v>
      </x:c>
      <x:c r="R22" s="105" t="str">
        <x:v>1A</x:v>
      </x:c>
      <x:c r="S22" s="105" t="str">
        <x:v>1B</x:v>
      </x:c>
      <x:c r="T22" s="105" t="str">
        <x:v>2A</x:v>
      </x:c>
      <x:c r="U22" s="105" t="str">
        <x:v>FR</x:v>
      </x:c>
      <x:c r="V22" s="105" t="str">
        <x:v>FR</x:v>
      </x:c>
      <x:c r="W22" s="105" t="str">
        <x:v>1B</x:v>
      </x:c>
      <x:c r="X22" s="105" t="str">
        <x:v>2A</x:v>
      </x:c>
      <x:c r="Y22" s="105" t="str">
        <x:v>2B</x:v>
      </x:c>
      <x:c r="Z22" s="105" t="str">
        <x:v>1A</x:v>
      </x:c>
      <x:c r="AA22" s="105" t="str">
        <x:v>1B</x:v>
      </x:c>
      <x:c r="AB22" s="105" t="str">
        <x:v>FR</x:v>
      </x:c>
      <x:c r="AC22" s="105" t="str">
        <x:v>FR</x:v>
      </x:c>
      <x:c r="AD22" s="105" t="str">
        <x:v>1A</x:v>
      </x:c>
      <x:c r="AE22" s="105" t="str">
        <x:v>1B</x:v>
      </x:c>
      <x:c r="AF22" s="105" t="str">
        <x:v>2A</x:v>
      </x:c>
      <x:c r="AG22" s="105" t="str"/>
      <x:c r="AH22" s="106" t="n">
        <x:f>COUNTIF(C22:AG22,$A$8)+COUNTIF(C22:AG22,$A$9)+COUNTIF(C22:AG22,$A$10)+COUNTIF(C22:AG22,$A$11)</x:f>
        <x:v>23</x:v>
      </x:c>
      <x:c r="AI22" s="107" t="n">
        <x:f>COUNTIF(C22:AG22,$A$8)*$G$8+COUNTIF(C22:AG22,$A$9)*$G$9+COUNTIF(C22:AG22,$A$10)*$G$10+COUNTIF(C22:AG22,$A$11)*$G$11+COUNTIF(C22:AG22,$A$12)*$G$12+COUNTIF(C22:AG22,$A$13)*$G$13+COUNTIF(C22:AG22,$A$14)*$G$14+COUNTIF(C22:AG22,$A$15)*$G$15</x:f>
        <x:v>197</x:v>
      </x:c>
      <x:c r="AJ22" s="106" t="n">
        <x:f>COUNTIF(C22:AG22,$A$12)</x:f>
        <x:v>7</x:v>
      </x:c>
      <x:c r="AK22" s="106" t="n">
        <x:f>COUNTIF(C22:AG22,$A$13)</x:f>
        <x:v>0</x:v>
      </x:c>
      <x:c r="AL22" s="106" t="n">
        <x:f>COUNTIF(C22:AG22,$A$14)</x:f>
        <x:v>0</x:v>
      </x:c>
      <x:c r="AM22" s="106" t="n">
        <x:f>COUNTIF(C22:AG22,$A$15)</x:f>
        <x:v>0</x:v>
      </x:c>
    </x:row>
    <x:row r="23" ht="20" customHeight="1">
      <x:c r="A23" s="91" t="str">
        <x:v>David Weber</x:v>
      </x:c>
      <x:c r="B23" s="91" t="str">
        <x:v>Vollzeit</x:v>
      </x:c>
      <x:c r="C23" s="105" t="str">
        <x:v>2A</x:v>
      </x:c>
      <x:c r="D23" s="105" t="str">
        <x:v>2B</x:v>
      </x:c>
      <x:c r="E23" s="105" t="str">
        <x:v>1A</x:v>
      </x:c>
      <x:c r="F23" s="105" t="str">
        <x:v>1B</x:v>
      </x:c>
      <x:c r="G23" s="105" t="str">
        <x:v>FR</x:v>
      </x:c>
      <x:c r="H23" s="105" t="str">
        <x:v>FR</x:v>
      </x:c>
      <x:c r="I23" s="105" t="str">
        <x:v>1A</x:v>
      </x:c>
      <x:c r="J23" s="105" t="str">
        <x:v>1B</x:v>
      </x:c>
      <x:c r="K23" s="105" t="str">
        <x:v>2A</x:v>
      </x:c>
      <x:c r="L23" s="105" t="str">
        <x:v>2B</x:v>
      </x:c>
      <x:c r="M23" s="105" t="str">
        <x:v>1A</x:v>
      </x:c>
      <x:c r="N23" s="105" t="str">
        <x:v>1A</x:v>
      </x:c>
      <x:c r="O23" s="105" t="str">
        <x:v>FR</x:v>
      </x:c>
      <x:c r="P23" s="105" t="str">
        <x:v>2B</x:v>
      </x:c>
      <x:c r="Q23" s="105" t="str">
        <x:v>1A</x:v>
      </x:c>
      <x:c r="R23" s="105" t="str">
        <x:v>1B</x:v>
      </x:c>
      <x:c r="S23" s="105" t="str">
        <x:v>2A</x:v>
      </x:c>
      <x:c r="T23" s="105" t="str">
        <x:v>2B</x:v>
      </x:c>
      <x:c r="U23" s="105" t="str">
        <x:v>FR</x:v>
      </x:c>
      <x:c r="V23" s="105" t="str">
        <x:v>FR</x:v>
      </x:c>
      <x:c r="W23" s="105" t="str">
        <x:v>K</x:v>
      </x:c>
      <x:c r="X23" s="105" t="str">
        <x:v>2B</x:v>
      </x:c>
      <x:c r="Y23" s="105" t="str">
        <x:v>1A</x:v>
      </x:c>
      <x:c r="Z23" s="105" t="str">
        <x:v>1B</x:v>
      </x:c>
      <x:c r="AA23" s="105" t="str">
        <x:v>2A</x:v>
      </x:c>
      <x:c r="AB23" s="105" t="str">
        <x:v>FR</x:v>
      </x:c>
      <x:c r="AC23" s="105" t="str">
        <x:v>1B</x:v>
      </x:c>
      <x:c r="AD23" s="105" t="str">
        <x:v>U</x:v>
      </x:c>
      <x:c r="AE23" s="105" t="str">
        <x:v>2A</x:v>
      </x:c>
      <x:c r="AF23" s="105" t="str">
        <x:v>2B</x:v>
      </x:c>
      <x:c r="AG23" s="105" t="str"/>
      <x:c r="AH23" s="106" t="n">
        <x:f>COUNTIF(C23:AG23,$A$8)+COUNTIF(C23:AG23,$A$9)+COUNTIF(C23:AG23,$A$10)+COUNTIF(C23:AG23,$A$11)</x:f>
        <x:v>22</x:v>
      </x:c>
      <x:c r="AI23" s="107" t="n">
        <x:f>COUNTIF(C23:AG23,$A$8)*$G$8+COUNTIF(C23:AG23,$A$9)*$G$9+COUNTIF(C23:AG23,$A$10)*$G$10+COUNTIF(C23:AG23,$A$11)*$G$11+COUNTIF(C23:AG23,$A$12)*$G$12+COUNTIF(C23:AG23,$A$13)*$G$13+COUNTIF(C23:AG23,$A$14)*$G$14+COUNTIF(C23:AG23,$A$15)*$G$15</x:f>
        <x:v>188.25</x:v>
      </x:c>
      <x:c r="AJ23" s="106" t="n">
        <x:f>COUNTIF(C23:AG23,$A$12)</x:f>
        <x:v>6</x:v>
      </x:c>
      <x:c r="AK23" s="106" t="n">
        <x:f>COUNTIF(C23:AG23,$A$13)</x:f>
        <x:v>0</x:v>
      </x:c>
      <x:c r="AL23" s="106" t="n">
        <x:f>COUNTIF(C23:AG23,$A$14)</x:f>
        <x:v>1</x:v>
      </x:c>
      <x:c r="AM23" s="106" t="n">
        <x:f>COUNTIF(C23:AG23,$A$15)</x:f>
        <x:v>1</x:v>
      </x:c>
    </x:row>
    <x:row r="24" ht="20" customHeight="1">
      <x:c r="A24" s="91" t="str">
        <x:v>Emma Fischer</x:v>
      </x:c>
      <x:c r="B24" s="91" t="str">
        <x:v>Teilzeit</x:v>
      </x:c>
      <x:c r="C24" s="105" t="str">
        <x:v>2B</x:v>
      </x:c>
      <x:c r="D24" s="105" t="str">
        <x:v>1A</x:v>
      </x:c>
      <x:c r="E24" s="105" t="str">
        <x:v>1B</x:v>
      </x:c>
      <x:c r="F24" s="105" t="str">
        <x:v>2A</x:v>
      </x:c>
      <x:c r="G24" s="105" t="str">
        <x:v>FR</x:v>
      </x:c>
      <x:c r="H24" s="105" t="str">
        <x:v>1B</x:v>
      </x:c>
      <x:c r="I24" s="105" t="str">
        <x:v>1B</x:v>
      </x:c>
      <x:c r="J24" s="105" t="str">
        <x:v>2A</x:v>
      </x:c>
      <x:c r="K24" s="105" t="str">
        <x:v>2B</x:v>
      </x:c>
      <x:c r="L24" s="105" t="str">
        <x:v>1A</x:v>
      </x:c>
      <x:c r="M24" s="105" t="str">
        <x:v>1B</x:v>
      </x:c>
      <x:c r="N24" s="105" t="str">
        <x:v>FR</x:v>
      </x:c>
      <x:c r="O24" s="105" t="str">
        <x:v>FR</x:v>
      </x:c>
      <x:c r="P24" s="105" t="str">
        <x:v>1A</x:v>
      </x:c>
      <x:c r="Q24" s="105" t="str">
        <x:v>1B</x:v>
      </x:c>
      <x:c r="R24" s="105" t="str">
        <x:v>K</x:v>
      </x:c>
      <x:c r="S24" s="105" t="str">
        <x:v>2B</x:v>
      </x:c>
      <x:c r="T24" s="105" t="str">
        <x:v>1A</x:v>
      </x:c>
      <x:c r="U24" s="105" t="str">
        <x:v>FR</x:v>
      </x:c>
      <x:c r="V24" s="105" t="str">
        <x:v>FR</x:v>
      </x:c>
      <x:c r="W24" s="105" t="str">
        <x:v>2B</x:v>
      </x:c>
      <x:c r="X24" s="105" t="str">
        <x:v>1A</x:v>
      </x:c>
      <x:c r="Y24" s="105" t="str">
        <x:v>1B</x:v>
      </x:c>
      <x:c r="Z24" s="105" t="str">
        <x:v>2A</x:v>
      </x:c>
      <x:c r="AA24" s="105" t="str">
        <x:v>2B</x:v>
      </x:c>
      <x:c r="AB24" s="105" t="str">
        <x:v>1A</x:v>
      </x:c>
      <x:c r="AC24" s="105" t="str">
        <x:v>FR</x:v>
      </x:c>
      <x:c r="AD24" s="105" t="str">
        <x:v>2A</x:v>
      </x:c>
      <x:c r="AE24" s="105" t="str">
        <x:v>2B</x:v>
      </x:c>
      <x:c r="AF24" s="105" t="str">
        <x:v>1A</x:v>
      </x:c>
      <x:c r="AG24" s="105" t="str"/>
      <x:c r="AH24" s="106" t="n">
        <x:f>COUNTIF(C24:AG24,$A$8)+COUNTIF(C24:AG24,$A$9)+COUNTIF(C24:AG24,$A$10)+COUNTIF(C24:AG24,$A$11)</x:f>
        <x:v>23</x:v>
      </x:c>
      <x:c r="AI24" s="107" t="n">
        <x:f>COUNTIF(C24:AG24,$A$8)*$G$8+COUNTIF(C24:AG24,$A$9)*$G$9+COUNTIF(C24:AG24,$A$10)*$G$10+COUNTIF(C24:AG24,$A$11)*$G$11+COUNTIF(C24:AG24,$A$12)*$G$12+COUNTIF(C24:AG24,$A$13)*$G$13+COUNTIF(C24:AG24,$A$14)*$G$14+COUNTIF(C24:AG24,$A$15)*$G$15</x:f>
        <x:v>196.5</x:v>
      </x:c>
      <x:c r="AJ24" s="106" t="n">
        <x:f>COUNTIF(C24:AG24,$A$12)</x:f>
        <x:v>6</x:v>
      </x:c>
      <x:c r="AK24" s="106" t="n">
        <x:f>COUNTIF(C24:AG24,$A$13)</x:f>
        <x:v>0</x:v>
      </x:c>
      <x:c r="AL24" s="106" t="n">
        <x:f>COUNTIF(C24:AG24,$A$14)</x:f>
        <x:v>1</x:v>
      </x:c>
      <x:c r="AM24" s="106" t="n">
        <x:f>COUNTIF(C24:AG24,$A$15)</x:f>
        <x:v>0</x:v>
      </x:c>
    </x:row>
    <x:row r="25" ht="20" customHeight="1">
      <x:c r="A25" s="91" t="str">
        <x:v>Felix Wagner</x:v>
      </x:c>
      <x:c r="B25" s="91" t="str">
        <x:v>Vollzeit</x:v>
      </x:c>
      <x:c r="C25" s="105" t="str">
        <x:v>1A</x:v>
      </x:c>
      <x:c r="D25" s="105" t="str">
        <x:v>1B</x:v>
      </x:c>
      <x:c r="E25" s="105" t="str">
        <x:v>2A</x:v>
      </x:c>
      <x:c r="F25" s="105" t="str">
        <x:v>2B</x:v>
      </x:c>
      <x:c r="G25" s="105" t="str">
        <x:v>1A</x:v>
      </x:c>
      <x:c r="H25" s="105" t="str">
        <x:v>FR</x:v>
      </x:c>
      <x:c r="I25" s="105" t="str">
        <x:v>2A</x:v>
      </x:c>
      <x:c r="J25" s="105" t="str">
        <x:v>2B</x:v>
      </x:c>
      <x:c r="K25" s="105" t="str">
        <x:v>1A</x:v>
      </x:c>
      <x:c r="L25" s="105" t="str">
        <x:v>1B</x:v>
      </x:c>
      <x:c r="M25" s="105" t="str">
        <x:v>K</x:v>
      </x:c>
      <x:c r="N25" s="105" t="str">
        <x:v>FR</x:v>
      </x:c>
      <x:c r="O25" s="105" t="str">
        <x:v>FR</x:v>
      </x:c>
      <x:c r="P25" s="105" t="str">
        <x:v>1B</x:v>
      </x:c>
      <x:c r="Q25" s="105" t="str">
        <x:v>2A</x:v>
      </x:c>
      <x:c r="R25" s="105" t="str">
        <x:v>2B</x:v>
      </x:c>
      <x:c r="S25" s="105" t="str">
        <x:v>1A</x:v>
      </x:c>
      <x:c r="T25" s="105" t="str">
        <x:v>1B</x:v>
      </x:c>
      <x:c r="U25" s="105" t="str">
        <x:v>FR</x:v>
      </x:c>
      <x:c r="V25" s="105" t="str">
        <x:v>1B</x:v>
      </x:c>
      <x:c r="W25" s="105" t="str">
        <x:v>1A</x:v>
      </x:c>
      <x:c r="X25" s="105" t="str">
        <x:v>1B</x:v>
      </x:c>
      <x:c r="Y25" s="105" t="str">
        <x:v>2A</x:v>
      </x:c>
      <x:c r="Z25" s="105" t="str">
        <x:v>2B</x:v>
      </x:c>
      <x:c r="AA25" s="105" t="str">
        <x:v>1A</x:v>
      </x:c>
      <x:c r="AB25" s="105" t="str">
        <x:v>FR</x:v>
      </x:c>
      <x:c r="AC25" s="105" t="str">
        <x:v>FR</x:v>
      </x:c>
      <x:c r="AD25" s="105" t="str">
        <x:v>2B</x:v>
      </x:c>
      <x:c r="AE25" s="105" t="str">
        <x:v>1A</x:v>
      </x:c>
      <x:c r="AF25" s="105" t="str">
        <x:v>1B</x:v>
      </x:c>
      <x:c r="AG25" s="105" t="str"/>
      <x:c r="AH25" s="106" t="n">
        <x:f>COUNTIF(C25:AG25,$A$8)+COUNTIF(C25:AG25,$A$9)+COUNTIF(C25:AG25,$A$10)+COUNTIF(C25:AG25,$A$11)</x:f>
        <x:v>23</x:v>
      </x:c>
      <x:c r="AI25" s="107" t="n">
        <x:f>COUNTIF(C25:AG25,$A$8)*$G$8+COUNTIF(C25:AG25,$A$9)*$G$9+COUNTIF(C25:AG25,$A$10)*$G$10+COUNTIF(C25:AG25,$A$11)*$G$11+COUNTIF(C25:AG25,$A$12)*$G$12+COUNTIF(C25:AG25,$A$13)*$G$13+COUNTIF(C25:AG25,$A$14)*$G$14+COUNTIF(C25:AG25,$A$15)*$G$15</x:f>
        <x:v>196.5</x:v>
      </x:c>
      <x:c r="AJ25" s="106" t="n">
        <x:f>COUNTIF(C25:AG25,$A$12)</x:f>
        <x:v>6</x:v>
      </x:c>
      <x:c r="AK25" s="106" t="n">
        <x:f>COUNTIF(C25:AG25,$A$13)</x:f>
        <x:v>0</x:v>
      </x:c>
      <x:c r="AL25" s="106" t="n">
        <x:f>COUNTIF(C25:AG25,$A$14)</x:f>
        <x:v>1</x:v>
      </x:c>
      <x:c r="AM25" s="106" t="n">
        <x:f>COUNTIF(C25:AG25,$A$15)</x:f>
        <x:v>0</x:v>
      </x:c>
    </x:row>
    <x:row r="26" ht="20" customHeight="1">
      <x:c r="A26" s="91" t="str">
        <x:v>Greta Braun</x:v>
      </x:c>
      <x:c r="B26" s="91" t="str">
        <x:v>Vollzeit</x:v>
      </x:c>
      <x:c r="C26" s="105" t="str">
        <x:v>1B</x:v>
      </x:c>
      <x:c r="D26" s="105" t="str">
        <x:v>2A</x:v>
      </x:c>
      <x:c r="E26" s="105" t="str">
        <x:v>2B</x:v>
      </x:c>
      <x:c r="F26" s="105" t="str">
        <x:v>1A</x:v>
      </x:c>
      <x:c r="G26" s="105" t="str">
        <x:v>FR</x:v>
      </x:c>
      <x:c r="H26" s="105" t="str">
        <x:v>FR</x:v>
      </x:c>
      <x:c r="I26" s="105" t="str">
        <x:v>2B</x:v>
      </x:c>
      <x:c r="J26" s="105" t="str">
        <x:v>1A</x:v>
      </x:c>
      <x:c r="K26" s="105" t="str">
        <x:v>1B</x:v>
      </x:c>
      <x:c r="L26" s="105" t="str">
        <x:v>2A</x:v>
      </x:c>
      <x:c r="M26" s="105" t="str">
        <x:v>2B</x:v>
      </x:c>
      <x:c r="N26" s="105" t="str">
        <x:v>FR</x:v>
      </x:c>
      <x:c r="O26" s="105" t="str">
        <x:v>FR</x:v>
      </x:c>
      <x:c r="P26" s="105" t="str">
        <x:v>2A</x:v>
      </x:c>
      <x:c r="Q26" s="105" t="str">
        <x:v>2B</x:v>
      </x:c>
      <x:c r="R26" s="105" t="str">
        <x:v>1A</x:v>
      </x:c>
      <x:c r="S26" s="105" t="str">
        <x:v>1B</x:v>
      </x:c>
      <x:c r="T26" s="105" t="str">
        <x:v>2A</x:v>
      </x:c>
      <x:c r="U26" s="105" t="str">
        <x:v>1A</x:v>
      </x:c>
      <x:c r="V26" s="105" t="str">
        <x:v>FR</x:v>
      </x:c>
      <x:c r="W26" s="105" t="str">
        <x:v>1B</x:v>
      </x:c>
      <x:c r="X26" s="105" t="str">
        <x:v>2A</x:v>
      </x:c>
      <x:c r="Y26" s="105" t="str">
        <x:v>2B</x:v>
      </x:c>
      <x:c r="Z26" s="105" t="str">
        <x:v>1A</x:v>
      </x:c>
      <x:c r="AA26" s="105" t="str">
        <x:v>1B</x:v>
      </x:c>
      <x:c r="AB26" s="105" t="str">
        <x:v>FR</x:v>
      </x:c>
      <x:c r="AC26" s="105" t="str">
        <x:v>FR</x:v>
      </x:c>
      <x:c r="AD26" s="105" t="str">
        <x:v>F</x:v>
      </x:c>
      <x:c r="AE26" s="105" t="str">
        <x:v>1B</x:v>
      </x:c>
      <x:c r="AF26" s="105" t="str">
        <x:v>2A</x:v>
      </x:c>
      <x:c r="AG26" s="105" t="str"/>
      <x:c r="AH26" s="106" t="n">
        <x:f>COUNTIF(C26:AG26,$A$8)+COUNTIF(C26:AG26,$A$9)+COUNTIF(C26:AG26,$A$10)+COUNTIF(C26:AG26,$A$11)</x:f>
        <x:v>22</x:v>
      </x:c>
      <x:c r="AI26" s="107" t="n">
        <x:f>COUNTIF(C26:AG26,$A$8)*$G$8+COUNTIF(C26:AG26,$A$9)*$G$9+COUNTIF(C26:AG26,$A$10)*$G$10+COUNTIF(C26:AG26,$A$11)*$G$11+COUNTIF(C26:AG26,$A$12)*$G$12+COUNTIF(C26:AG26,$A$13)*$G$13+COUNTIF(C26:AG26,$A$14)*$G$14+COUNTIF(C26:AG26,$A$15)*$G$15</x:f>
        <x:v>188.5</x:v>
      </x:c>
      <x:c r="AJ26" s="106" t="n">
        <x:f>COUNTIF(C26:AG26,$A$12)</x:f>
        <x:v>7</x:v>
      </x:c>
      <x:c r="AK26" s="106" t="n">
        <x:f>COUNTIF(C26:AG26,$A$13)</x:f>
        <x:v>1</x:v>
      </x:c>
      <x:c r="AL26" s="106" t="n">
        <x:f>COUNTIF(C26:AG26,$A$14)</x:f>
        <x:v>0</x:v>
      </x:c>
      <x:c r="AM26" s="106" t="n">
        <x:f>COUNTIF(C26:AG26,$A$15)</x:f>
        <x:v>0</x:v>
      </x:c>
    </x:row>
    <x:row r="27" ht="20" customHeight="1">
      <x:c r="A27" s="91" t="str">
        <x:v>Hannes Richter</x:v>
      </x:c>
      <x:c r="B27" s="91" t="str">
        <x:v>Ausbildung</x:v>
      </x:c>
      <x:c r="C27" s="105" t="str">
        <x:v>K</x:v>
      </x:c>
      <x:c r="D27" s="105" t="str">
        <x:v>2B</x:v>
      </x:c>
      <x:c r="E27" s="105" t="str">
        <x:v>1A</x:v>
      </x:c>
      <x:c r="F27" s="105" t="str">
        <x:v>1B</x:v>
      </x:c>
      <x:c r="G27" s="105" t="str">
        <x:v>FR</x:v>
      </x:c>
      <x:c r="H27" s="105" t="str">
        <x:v>FR</x:v>
      </x:c>
      <x:c r="I27" s="105" t="str">
        <x:v>1A</x:v>
      </x:c>
      <x:c r="J27" s="105" t="str">
        <x:v>1B</x:v>
      </x:c>
      <x:c r="K27" s="105" t="str">
        <x:v>2A</x:v>
      </x:c>
      <x:c r="L27" s="105" t="str">
        <x:v>2B</x:v>
      </x:c>
      <x:c r="M27" s="105" t="str">
        <x:v>1A</x:v>
      </x:c>
      <x:c r="N27" s="105" t="str">
        <x:v>FR</x:v>
      </x:c>
      <x:c r="O27" s="105" t="str">
        <x:v>1B</x:v>
      </x:c>
      <x:c r="P27" s="105" t="str">
        <x:v>2B</x:v>
      </x:c>
      <x:c r="Q27" s="105" t="str">
        <x:v>1A</x:v>
      </x:c>
      <x:c r="R27" s="105" t="str">
        <x:v>1B</x:v>
      </x:c>
      <x:c r="S27" s="105" t="str">
        <x:v>2A</x:v>
      </x:c>
      <x:c r="T27" s="105" t="str">
        <x:v>2B</x:v>
      </x:c>
      <x:c r="U27" s="105" t="str">
        <x:v>FR</x:v>
      </x:c>
      <x:c r="V27" s="105" t="str">
        <x:v>FR</x:v>
      </x:c>
      <x:c r="W27" s="105" t="str">
        <x:v>F</x:v>
      </x:c>
      <x:c r="X27" s="105" t="str">
        <x:v>2B</x:v>
      </x:c>
      <x:c r="Y27" s="105" t="str">
        <x:v>1A</x:v>
      </x:c>
      <x:c r="Z27" s="105" t="str">
        <x:v>1B</x:v>
      </x:c>
      <x:c r="AA27" s="105" t="str">
        <x:v>2A</x:v>
      </x:c>
      <x:c r="AB27" s="105" t="str">
        <x:v>FR</x:v>
      </x:c>
      <x:c r="AC27" s="105" t="str">
        <x:v>FR</x:v>
      </x:c>
      <x:c r="AD27" s="105" t="str">
        <x:v>1B</x:v>
      </x:c>
      <x:c r="AE27" s="105" t="str">
        <x:v>2A</x:v>
      </x:c>
      <x:c r="AF27" s="105" t="str">
        <x:v>2B</x:v>
      </x:c>
      <x:c r="AG27" s="105" t="str"/>
      <x:c r="AH27" s="106" t="n">
        <x:f>COUNTIF(C27:AG27,$A$8)+COUNTIF(C27:AG27,$A$9)+COUNTIF(C27:AG27,$A$10)+COUNTIF(C27:AG27,$A$11)</x:f>
        <x:v>21</x:v>
      </x:c>
      <x:c r="AI27" s="107" t="n">
        <x:f>COUNTIF(C27:AG27,$A$8)*$G$8+COUNTIF(C27:AG27,$A$9)*$G$9+COUNTIF(C27:AG27,$A$10)*$G$10+COUNTIF(C27:AG27,$A$11)*$G$11+COUNTIF(C27:AG27,$A$12)*$G$12+COUNTIF(C27:AG27,$A$13)*$G$13+COUNTIF(C27:AG27,$A$14)*$G$14+COUNTIF(C27:AG27,$A$15)*$G$15</x:f>
        <x:v>179.5</x:v>
      </x:c>
      <x:c r="AJ27" s="106" t="n">
        <x:f>COUNTIF(C27:AG27,$A$12)</x:f>
        <x:v>7</x:v>
      </x:c>
      <x:c r="AK27" s="106" t="n">
        <x:f>COUNTIF(C27:AG27,$A$13)</x:f>
        <x:v>1</x:v>
      </x:c>
      <x:c r="AL27" s="106" t="n">
        <x:f>COUNTIF(C27:AG27,$A$14)</x:f>
        <x:v>1</x:v>
      </x:c>
      <x:c r="AM27" s="106" t="n">
        <x:f>COUNTIF(C27:AG27,$A$15)</x:f>
        <x:v>0</x:v>
      </x:c>
    </x:row>
    <x:row r="28" ht="20" customHeight="1">
      <x:c r="A28" s="91" t="str">
        <x:v>Isabel Neumann</x:v>
      </x:c>
      <x:c r="B28" s="91" t="str">
        <x:v>Teilzeit</x:v>
      </x:c>
      <x:c r="C28" s="105" t="str">
        <x:v>2B</x:v>
      </x:c>
      <x:c r="D28" s="105" t="str">
        <x:v>1A</x:v>
      </x:c>
      <x:c r="E28" s="105" t="str">
        <x:v>1B</x:v>
      </x:c>
      <x:c r="F28" s="105" t="str">
        <x:v>2A</x:v>
      </x:c>
      <x:c r="G28" s="105" t="str">
        <x:v>FR</x:v>
      </x:c>
      <x:c r="H28" s="105" t="str">
        <x:v>FR</x:v>
      </x:c>
      <x:c r="I28" s="105" t="str">
        <x:v>1B</x:v>
      </x:c>
      <x:c r="J28" s="105" t="str">
        <x:v>2A</x:v>
      </x:c>
      <x:c r="K28" s="105" t="str">
        <x:v>2B</x:v>
      </x:c>
      <x:c r="L28" s="105" t="str">
        <x:v>1A</x:v>
      </x:c>
      <x:c r="M28" s="105" t="str">
        <x:v>1B</x:v>
      </x:c>
      <x:c r="N28" s="105" t="str">
        <x:v>1A</x:v>
      </x:c>
      <x:c r="O28" s="105" t="str">
        <x:v>FR</x:v>
      </x:c>
      <x:c r="P28" s="105" t="str">
        <x:v>F</x:v>
      </x:c>
      <x:c r="Q28" s="105" t="str">
        <x:v>1B</x:v>
      </x:c>
      <x:c r="R28" s="105" t="str">
        <x:v>2A</x:v>
      </x:c>
      <x:c r="S28" s="105" t="str">
        <x:v>2B</x:v>
      </x:c>
      <x:c r="T28" s="105" t="str">
        <x:v>1A</x:v>
      </x:c>
      <x:c r="U28" s="105" t="str">
        <x:v>FR</x:v>
      </x:c>
      <x:c r="V28" s="105" t="str">
        <x:v>FR</x:v>
      </x:c>
      <x:c r="W28" s="105" t="str">
        <x:v>2B</x:v>
      </x:c>
      <x:c r="X28" s="105" t="str">
        <x:v>1A</x:v>
      </x:c>
      <x:c r="Y28" s="105" t="str">
        <x:v>1B</x:v>
      </x:c>
      <x:c r="Z28" s="105" t="str">
        <x:v>2A</x:v>
      </x:c>
      <x:c r="AA28" s="105" t="str">
        <x:v>2B</x:v>
      </x:c>
      <x:c r="AB28" s="105" t="str">
        <x:v>FR</x:v>
      </x:c>
      <x:c r="AC28" s="105" t="str">
        <x:v>1B</x:v>
      </x:c>
      <x:c r="AD28" s="105" t="str">
        <x:v>2A</x:v>
      </x:c>
      <x:c r="AE28" s="105" t="str">
        <x:v>2B</x:v>
      </x:c>
      <x:c r="AF28" s="105" t="str">
        <x:v>1A</x:v>
      </x:c>
      <x:c r="AG28" s="105" t="str"/>
      <x:c r="AH28" s="106" t="n">
        <x:f>COUNTIF(C28:AG28,$A$8)+COUNTIF(C28:AG28,$A$9)+COUNTIF(C28:AG28,$A$10)+COUNTIF(C28:AG28,$A$11)</x:f>
        <x:v>23</x:v>
      </x:c>
      <x:c r="AI28" s="107" t="n">
        <x:f>COUNTIF(C28:AG28,$A$8)*$G$8+COUNTIF(C28:AG28,$A$9)*$G$9+COUNTIF(C28:AG28,$A$10)*$G$10+COUNTIF(C28:AG28,$A$11)*$G$11+COUNTIF(C28:AG28,$A$12)*$G$12+COUNTIF(C28:AG28,$A$13)*$G$13+COUNTIF(C28:AG28,$A$14)*$G$14+COUNTIF(C28:AG28,$A$15)*$G$15</x:f>
        <x:v>196.75</x:v>
      </x:c>
      <x:c r="AJ28" s="106" t="n">
        <x:f>COUNTIF(C28:AG28,$A$12)</x:f>
        <x:v>6</x:v>
      </x:c>
      <x:c r="AK28" s="106" t="n">
        <x:f>COUNTIF(C28:AG28,$A$13)</x:f>
        <x:v>1</x:v>
      </x:c>
      <x:c r="AL28" s="106" t="n">
        <x:f>COUNTIF(C28:AG28,$A$14)</x:f>
        <x:v>0</x:v>
      </x:c>
      <x:c r="AM28" s="106" t="n">
        <x:f>COUNTIF(C28:AG28,$A$15)</x:f>
        <x:v>0</x:v>
      </x:c>
    </x:row>
    <x:row r="29" ht="20" customHeight="1">
      <x:c r="A29" s="91" t="str">
        <x:v>Jonas Klein</x:v>
      </x:c>
      <x:c r="B29" s="91" t="str">
        <x:v>Vollzeit</x:v>
      </x:c>
      <x:c r="C29" s="105" t="str">
        <x:v>1A</x:v>
      </x:c>
      <x:c r="D29" s="105" t="str">
        <x:v>1B</x:v>
      </x:c>
      <x:c r="E29" s="105" t="str">
        <x:v>2A</x:v>
      </x:c>
      <x:c r="F29" s="105" t="str">
        <x:v>2B</x:v>
      </x:c>
      <x:c r="G29" s="105" t="str">
        <x:v>FR</x:v>
      </x:c>
      <x:c r="H29" s="105" t="str">
        <x:v>1B</x:v>
      </x:c>
      <x:c r="I29" s="105" t="str">
        <x:v>F</x:v>
      </x:c>
      <x:c r="J29" s="105" t="str">
        <x:v>2B</x:v>
      </x:c>
      <x:c r="K29" s="105" t="str">
        <x:v>1A</x:v>
      </x:c>
      <x:c r="L29" s="105" t="str">
        <x:v>1B</x:v>
      </x:c>
      <x:c r="M29" s="105" t="str">
        <x:v>2A</x:v>
      </x:c>
      <x:c r="N29" s="105" t="str">
        <x:v>FR</x:v>
      </x:c>
      <x:c r="O29" s="105" t="str">
        <x:v>FR</x:v>
      </x:c>
      <x:c r="P29" s="105" t="str">
        <x:v>1B</x:v>
      </x:c>
      <x:c r="Q29" s="105" t="str">
        <x:v>2A</x:v>
      </x:c>
      <x:c r="R29" s="105" t="str">
        <x:v>2B</x:v>
      </x:c>
      <x:c r="S29" s="105" t="str">
        <x:v>1A</x:v>
      </x:c>
      <x:c r="T29" s="105" t="str">
        <x:v>1B</x:v>
      </x:c>
      <x:c r="U29" s="105" t="str">
        <x:v>FR</x:v>
      </x:c>
      <x:c r="V29" s="105" t="str">
        <x:v>FR</x:v>
      </x:c>
      <x:c r="W29" s="105" t="str">
        <x:v>1A</x:v>
      </x:c>
      <x:c r="X29" s="105" t="str">
        <x:v>1B</x:v>
      </x:c>
      <x:c r="Y29" s="105" t="str">
        <x:v>2A</x:v>
      </x:c>
      <x:c r="Z29" s="105" t="str">
        <x:v>2B</x:v>
      </x:c>
      <x:c r="AA29" s="105" t="str">
        <x:v>1A</x:v>
      </x:c>
      <x:c r="AB29" s="105" t="str">
        <x:v>1A</x:v>
      </x:c>
      <x:c r="AC29" s="105" t="str">
        <x:v>FR</x:v>
      </x:c>
      <x:c r="AD29" s="105" t="str">
        <x:v>2B</x:v>
      </x:c>
      <x:c r="AE29" s="105" t="str">
        <x:v>1A</x:v>
      </x:c>
      <x:c r="AF29" s="105" t="str">
        <x:v>1B</x:v>
      </x:c>
      <x:c r="AG29" s="105" t="str"/>
      <x:c r="AH29" s="106" t="n">
        <x:f>COUNTIF(C29:AG29,$A$8)+COUNTIF(C29:AG29,$A$9)+COUNTIF(C29:AG29,$A$10)+COUNTIF(C29:AG29,$A$11)</x:f>
        <x:v>23</x:v>
      </x:c>
      <x:c r="AI29" s="107" t="n">
        <x:f>COUNTIF(C29:AG29,$A$8)*$G$8+COUNTIF(C29:AG29,$A$9)*$G$9+COUNTIF(C29:AG29,$A$10)*$G$10+COUNTIF(C29:AG29,$A$11)*$G$11+COUNTIF(C29:AG29,$A$12)*$G$12+COUNTIF(C29:AG29,$A$13)*$G$13+COUNTIF(C29:AG29,$A$14)*$G$14+COUNTIF(C29:AG29,$A$15)*$G$15</x:f>
        <x:v>196.5</x:v>
      </x:c>
      <x:c r="AJ29" s="106" t="n">
        <x:f>COUNTIF(C29:AG29,$A$12)</x:f>
        <x:v>6</x:v>
      </x:c>
      <x:c r="AK29" s="106" t="n">
        <x:f>COUNTIF(C29:AG29,$A$13)</x:f>
        <x:v>1</x:v>
      </x:c>
      <x:c r="AL29" s="106" t="n">
        <x:f>COUNTIF(C29:AG29,$A$14)</x:f>
        <x:v>0</x:v>
      </x:c>
      <x:c r="AM29" s="106" t="n">
        <x:f>COUNTIF(C29:AG29,$A$15)</x:f>
        <x:v>0</x:v>
      </x:c>
    </x:row>
    <x:row r="30" ht="20" customHeight="1">
      <x:c r="A30" s="91" t="str">
        <x:v>Lara Zimmermann</x:v>
      </x:c>
      <x:c r="B30" s="91" t="str">
        <x:v>Vollzeit</x:v>
      </x:c>
      <x:c r="C30" s="105" t="str">
        <x:v>1B</x:v>
      </x:c>
      <x:c r="D30" s="105" t="str">
        <x:v>2A</x:v>
      </x:c>
      <x:c r="E30" s="105" t="str">
        <x:v>2B</x:v>
      </x:c>
      <x:c r="F30" s="105" t="str">
        <x:v>1A</x:v>
      </x:c>
      <x:c r="G30" s="105" t="str">
        <x:v>1A</x:v>
      </x:c>
      <x:c r="H30" s="105" t="str">
        <x:v>FR</x:v>
      </x:c>
      <x:c r="I30" s="105" t="str">
        <x:v>2B</x:v>
      </x:c>
      <x:c r="J30" s="105" t="str">
        <x:v>1A</x:v>
      </x:c>
      <x:c r="K30" s="105" t="str">
        <x:v>1B</x:v>
      </x:c>
      <x:c r="L30" s="105" t="str">
        <x:v>2A</x:v>
      </x:c>
      <x:c r="M30" s="105" t="str">
        <x:v>2B</x:v>
      </x:c>
      <x:c r="N30" s="105" t="str">
        <x:v>FR</x:v>
      </x:c>
      <x:c r="O30" s="105" t="str">
        <x:v>FR</x:v>
      </x:c>
      <x:c r="P30" s="105" t="str">
        <x:v>2A</x:v>
      </x:c>
      <x:c r="Q30" s="105" t="str">
        <x:v>2B</x:v>
      </x:c>
      <x:c r="R30" s="105" t="str">
        <x:v>1A</x:v>
      </x:c>
      <x:c r="S30" s="105" t="str">
        <x:v>1B</x:v>
      </x:c>
      <x:c r="T30" s="105" t="str">
        <x:v>2A</x:v>
      </x:c>
      <x:c r="U30" s="105" t="str">
        <x:v>FR</x:v>
      </x:c>
      <x:c r="V30" s="105" t="str">
        <x:v>1B</x:v>
      </x:c>
      <x:c r="W30" s="105" t="str">
        <x:v>1B</x:v>
      </x:c>
      <x:c r="X30" s="105" t="str">
        <x:v>2A</x:v>
      </x:c>
      <x:c r="Y30" s="105" t="str">
        <x:v>2B</x:v>
      </x:c>
      <x:c r="Z30" s="105" t="str">
        <x:v>1A</x:v>
      </x:c>
      <x:c r="AA30" s="105" t="str">
        <x:v>1B</x:v>
      </x:c>
      <x:c r="AB30" s="105" t="str">
        <x:v>FR</x:v>
      </x:c>
      <x:c r="AC30" s="105" t="str">
        <x:v>FR</x:v>
      </x:c>
      <x:c r="AD30" s="105" t="str">
        <x:v>1A</x:v>
      </x:c>
      <x:c r="AE30" s="105" t="str">
        <x:v>1B</x:v>
      </x:c>
      <x:c r="AF30" s="105" t="str">
        <x:v>2A</x:v>
      </x:c>
      <x:c r="AG30" s="105" t="str"/>
      <x:c r="AH30" s="106" t="n">
        <x:f>COUNTIF(C30:AG30,$A$8)+COUNTIF(C30:AG30,$A$9)+COUNTIF(C30:AG30,$A$10)+COUNTIF(C30:AG30,$A$11)</x:f>
        <x:v>24</x:v>
      </x:c>
      <x:c r="AI30" s="107" t="n">
        <x:f>COUNTIF(C30:AG30,$A$8)*$G$8+COUNTIF(C30:AG30,$A$9)*$G$9+COUNTIF(C30:AG30,$A$10)*$G$10+COUNTIF(C30:AG30,$A$11)*$G$11+COUNTIF(C30:AG30,$A$12)*$G$12+COUNTIF(C30:AG30,$A$13)*$G$13+COUNTIF(C30:AG30,$A$14)*$G$14+COUNTIF(C30:AG30,$A$15)*$G$15</x:f>
        <x:v>205.5</x:v>
      </x:c>
      <x:c r="AJ30" s="106" t="n">
        <x:f>COUNTIF(C30:AG30,$A$12)</x:f>
        <x:v>6</x:v>
      </x:c>
      <x:c r="AK30" s="106" t="n">
        <x:f>COUNTIF(C30:AG30,$A$13)</x:f>
        <x:v>0</x:v>
      </x:c>
      <x:c r="AL30" s="106" t="n">
        <x:f>COUNTIF(C30:AG30,$A$14)</x:f>
        <x:v>0</x:v>
      </x:c>
      <x:c r="AM30" s="106" t="n">
        <x:f>COUNTIF(C30:AG30,$A$15)</x:f>
        <x:v>0</x:v>
      </x:c>
    </x:row>
    <x:row r="31" ht="20" customHeight="1">
      <x:c r="A31" s="91" t="str">
        <x:v>Max Berger</x:v>
      </x:c>
      <x:c r="B31" s="91" t="str">
        <x:v>Aushilfe</x:v>
      </x:c>
      <x:c r="C31" s="105" t="str">
        <x:v>2A</x:v>
      </x:c>
      <x:c r="D31" s="105" t="str">
        <x:v>2B</x:v>
      </x:c>
      <x:c r="E31" s="105" t="str">
        <x:v>1A</x:v>
      </x:c>
      <x:c r="F31" s="105" t="str">
        <x:v>1B</x:v>
      </x:c>
      <x:c r="G31" s="105" t="str">
        <x:v>FR</x:v>
      </x:c>
      <x:c r="H31" s="105" t="str">
        <x:v>FR</x:v>
      </x:c>
      <x:c r="I31" s="105" t="str">
        <x:v>1A</x:v>
      </x:c>
      <x:c r="J31" s="105" t="str">
        <x:v>1B</x:v>
      </x:c>
      <x:c r="K31" s="105" t="str">
        <x:v>2A</x:v>
      </x:c>
      <x:c r="L31" s="105" t="str">
        <x:v>2B</x:v>
      </x:c>
      <x:c r="M31" s="105" t="str">
        <x:v>1A</x:v>
      </x:c>
      <x:c r="N31" s="105" t="str">
        <x:v>FR</x:v>
      </x:c>
      <x:c r="O31" s="105" t="str">
        <x:v>FR</x:v>
      </x:c>
      <x:c r="P31" s="105" t="str">
        <x:v>2B</x:v>
      </x:c>
      <x:c r="Q31" s="105" t="str">
        <x:v>1A</x:v>
      </x:c>
      <x:c r="R31" s="105" t="str">
        <x:v>1B</x:v>
      </x:c>
      <x:c r="S31" s="105" t="str">
        <x:v>2A</x:v>
      </x:c>
      <x:c r="T31" s="105" t="str">
        <x:v>2B</x:v>
      </x:c>
      <x:c r="U31" s="105" t="str">
        <x:v>1A</x:v>
      </x:c>
      <x:c r="V31" s="105" t="str">
        <x:v>FR</x:v>
      </x:c>
      <x:c r="W31" s="105" t="str">
        <x:v>2A</x:v>
      </x:c>
      <x:c r="X31" s="105" t="str">
        <x:v>2B</x:v>
      </x:c>
      <x:c r="Y31" s="105" t="str">
        <x:v>1A</x:v>
      </x:c>
      <x:c r="Z31" s="105" t="str">
        <x:v>1B</x:v>
      </x:c>
      <x:c r="AA31" s="105" t="str">
        <x:v>2A</x:v>
      </x:c>
      <x:c r="AB31" s="105" t="str">
        <x:v>FR</x:v>
      </x:c>
      <x:c r="AC31" s="105" t="str">
        <x:v>FR</x:v>
      </x:c>
      <x:c r="AD31" s="105" t="str">
        <x:v>1B</x:v>
      </x:c>
      <x:c r="AE31" s="105" t="str">
        <x:v>2A</x:v>
      </x:c>
      <x:c r="AF31" s="105" t="str">
        <x:v>2B</x:v>
      </x:c>
      <x:c r="AG31" s="105" t="str"/>
      <x:c r="AH31" s="106" t="n">
        <x:f>COUNTIF(C31:AG31,$A$8)+COUNTIF(C31:AG31,$A$9)+COUNTIF(C31:AG31,$A$10)+COUNTIF(C31:AG31,$A$11)</x:f>
        <x:v>23</x:v>
      </x:c>
      <x:c r="AI31" s="107" t="n">
        <x:f>COUNTIF(C31:AG31,$A$8)*$G$8+COUNTIF(C31:AG31,$A$9)*$G$9+COUNTIF(C31:AG31,$A$10)*$G$10+COUNTIF(C31:AG31,$A$11)*$G$11+COUNTIF(C31:AG31,$A$12)*$G$12+COUNTIF(C31:AG31,$A$13)*$G$13+COUNTIF(C31:AG31,$A$14)*$G$14+COUNTIF(C31:AG31,$A$15)*$G$15</x:f>
        <x:v>197</x:v>
      </x:c>
      <x:c r="AJ31" s="106" t="n">
        <x:f>COUNTIF(C31:AG31,$A$12)</x:f>
        <x:v>7</x:v>
      </x:c>
      <x:c r="AK31" s="106" t="n">
        <x:f>COUNTIF(C31:AG31,$A$13)</x:f>
        <x:v>0</x:v>
      </x:c>
      <x:c r="AL31" s="106" t="n">
        <x:f>COUNTIF(C31:AG31,$A$14)</x:f>
        <x:v>0</x:v>
      </x:c>
      <x:c r="AM31" s="106" t="n">
        <x:f>COUNTIF(C31:AG31,$A$15)</x:f>
        <x:v>0</x:v>
      </x:c>
    </x:row>
    <x:row r="32" ht="20" customHeight="1">
      <x:c r="A32" s="91" t="str">
        <x:v>Nina Schwarz</x:v>
      </x:c>
      <x:c r="B32" s="91" t="str">
        <x:v>Teilzeit</x:v>
      </x:c>
      <x:c r="C32" s="105" t="str">
        <x:v>2B</x:v>
      </x:c>
      <x:c r="D32" s="105" t="str">
        <x:v>1A</x:v>
      </x:c>
      <x:c r="E32" s="105" t="str">
        <x:v>1B</x:v>
      </x:c>
      <x:c r="F32" s="105" t="str">
        <x:v>2A</x:v>
      </x:c>
      <x:c r="G32" s="105" t="str">
        <x:v>FR</x:v>
      </x:c>
      <x:c r="H32" s="105" t="str">
        <x:v>FR</x:v>
      </x:c>
      <x:c r="I32" s="105" t="str">
        <x:v>1B</x:v>
      </x:c>
      <x:c r="J32" s="105" t="str">
        <x:v>2A</x:v>
      </x:c>
      <x:c r="K32" s="105" t="str">
        <x:v>2B</x:v>
      </x:c>
      <x:c r="L32" s="105" t="str">
        <x:v>1A</x:v>
      </x:c>
      <x:c r="M32" s="105" t="str">
        <x:v>1B</x:v>
      </x:c>
      <x:c r="N32" s="105" t="str">
        <x:v>FR</x:v>
      </x:c>
      <x:c r="O32" s="105" t="str">
        <x:v>1B</x:v>
      </x:c>
      <x:c r="P32" s="105" t="str">
        <x:v>1A</x:v>
      </x:c>
      <x:c r="Q32" s="105" t="str">
        <x:v>1B</x:v>
      </x:c>
      <x:c r="R32" s="105" t="str">
        <x:v>2A</x:v>
      </x:c>
      <x:c r="S32" s="105" t="str">
        <x:v>2B</x:v>
      </x:c>
      <x:c r="T32" s="105" t="str">
        <x:v>1A</x:v>
      </x:c>
      <x:c r="U32" s="105" t="str">
        <x:v>FR</x:v>
      </x:c>
      <x:c r="V32" s="105" t="str">
        <x:v>FR</x:v>
      </x:c>
      <x:c r="W32" s="105" t="str">
        <x:v>2B</x:v>
      </x:c>
      <x:c r="X32" s="105" t="str">
        <x:v>1A</x:v>
      </x:c>
      <x:c r="Y32" s="105" t="str">
        <x:v>1B</x:v>
      </x:c>
      <x:c r="Z32" s="105" t="str">
        <x:v>2A</x:v>
      </x:c>
      <x:c r="AA32" s="105" t="str">
        <x:v>U</x:v>
      </x:c>
      <x:c r="AB32" s="105" t="str">
        <x:v>FR</x:v>
      </x:c>
      <x:c r="AC32" s="105" t="str">
        <x:v>FR</x:v>
      </x:c>
      <x:c r="AD32" s="105" t="str">
        <x:v>2A</x:v>
      </x:c>
      <x:c r="AE32" s="105" t="str">
        <x:v>F</x:v>
      </x:c>
      <x:c r="AF32" s="105" t="str">
        <x:v>1A</x:v>
      </x:c>
      <x:c r="AG32" s="105" t="str"/>
      <x:c r="AH32" s="106" t="n">
        <x:f>COUNTIF(C32:AG32,$A$8)+COUNTIF(C32:AG32,$A$9)+COUNTIF(C32:AG32,$A$10)+COUNTIF(C32:AG32,$A$11)</x:f>
        <x:v>21</x:v>
      </x:c>
      <x:c r="AI32" s="107" t="n">
        <x:f>COUNTIF(C32:AG32,$A$8)*$G$8+COUNTIF(C32:AG32,$A$9)*$G$9+COUNTIF(C32:AG32,$A$10)*$G$10+COUNTIF(C32:AG32,$A$11)*$G$11+COUNTIF(C32:AG32,$A$12)*$G$12+COUNTIF(C32:AG32,$A$13)*$G$13+COUNTIF(C32:AG32,$A$14)*$G$14+COUNTIF(C32:AG32,$A$15)*$G$15</x:f>
        <x:v>179.75</x:v>
      </x:c>
      <x:c r="AJ32" s="106" t="n">
        <x:f>COUNTIF(C32:AG32,$A$12)</x:f>
        <x:v>7</x:v>
      </x:c>
      <x:c r="AK32" s="106" t="n">
        <x:f>COUNTIF(C32:AG32,$A$13)</x:f>
        <x:v>1</x:v>
      </x:c>
      <x:c r="AL32" s="106" t="n">
        <x:f>COUNTIF(C32:AG32,$A$14)</x:f>
        <x:v>0</x:v>
      </x:c>
      <x:c r="AM32" s="106" t="n">
        <x:f>COUNTIF(C32:AG32,$A$15)</x:f>
        <x:v>1</x:v>
      </x:c>
    </x:row>
    <x:row r="33" ht="20" customHeight="1">
      <x:c r="A33" s="91" t="str">
        <x:v>Oskar Lang</x:v>
      </x:c>
      <x:c r="B33" s="91" t="str">
        <x:v>Vollzeit</x:v>
      </x:c>
      <x:c r="C33" s="105" t="str">
        <x:v>1A</x:v>
      </x:c>
      <x:c r="D33" s="105" t="str">
        <x:v>1B</x:v>
      </x:c>
      <x:c r="E33" s="105" t="str">
        <x:v>2A</x:v>
      </x:c>
      <x:c r="F33" s="105" t="str">
        <x:v>2B</x:v>
      </x:c>
      <x:c r="G33" s="105" t="str">
        <x:v>FR</x:v>
      </x:c>
      <x:c r="H33" s="105" t="str">
        <x:v>FR</x:v>
      </x:c>
      <x:c r="I33" s="105" t="str">
        <x:v>2A</x:v>
      </x:c>
      <x:c r="J33" s="105" t="str">
        <x:v>2B</x:v>
      </x:c>
      <x:c r="K33" s="105" t="str">
        <x:v>1A</x:v>
      </x:c>
      <x:c r="L33" s="105" t="str">
        <x:v>1B</x:v>
      </x:c>
      <x:c r="M33" s="105" t="str">
        <x:v>2A</x:v>
      </x:c>
      <x:c r="N33" s="105" t="str">
        <x:v>1A</x:v>
      </x:c>
      <x:c r="O33" s="105" t="str">
        <x:v>FR</x:v>
      </x:c>
      <x:c r="P33" s="105" t="str">
        <x:v>1B</x:v>
      </x:c>
      <x:c r="Q33" s="105" t="str">
        <x:v>2A</x:v>
      </x:c>
      <x:c r="R33" s="105" t="str">
        <x:v>2B</x:v>
      </x:c>
      <x:c r="S33" s="105" t="str">
        <x:v>1A</x:v>
      </x:c>
      <x:c r="T33" s="105" t="str">
        <x:v>1B</x:v>
      </x:c>
      <x:c r="U33" s="105" t="str">
        <x:v>FR</x:v>
      </x:c>
      <x:c r="V33" s="105" t="str">
        <x:v>FR</x:v>
      </x:c>
      <x:c r="W33" s="105" t="str">
        <x:v>1A</x:v>
      </x:c>
      <x:c r="X33" s="105" t="str">
        <x:v>F</x:v>
      </x:c>
      <x:c r="Y33" s="105" t="str">
        <x:v>2A</x:v>
      </x:c>
      <x:c r="Z33" s="105" t="str">
        <x:v>2B</x:v>
      </x:c>
      <x:c r="AA33" s="105" t="str">
        <x:v>1A</x:v>
      </x:c>
      <x:c r="AB33" s="105" t="str">
        <x:v>FR</x:v>
      </x:c>
      <x:c r="AC33" s="105" t="str">
        <x:v>1B</x:v>
      </x:c>
      <x:c r="AD33" s="105" t="str">
        <x:v>2B</x:v>
      </x:c>
      <x:c r="AE33" s="105" t="str">
        <x:v>1A</x:v>
      </x:c>
      <x:c r="AF33" s="105" t="str">
        <x:v>K</x:v>
      </x:c>
      <x:c r="AG33" s="105" t="str"/>
      <x:c r="AH33" s="106" t="n">
        <x:f>COUNTIF(C33:AG33,$A$8)+COUNTIF(C33:AG33,$A$9)+COUNTIF(C33:AG33,$A$10)+COUNTIF(C33:AG33,$A$11)</x:f>
        <x:v>22</x:v>
      </x:c>
      <x:c r="AI33" s="107" t="n">
        <x:f>COUNTIF(C33:AG33,$A$8)*$G$8+COUNTIF(C33:AG33,$A$9)*$G$9+COUNTIF(C33:AG33,$A$10)*$G$10+COUNTIF(C33:AG33,$A$11)*$G$11+COUNTIF(C33:AG33,$A$12)*$G$12+COUNTIF(C33:AG33,$A$13)*$G$13+COUNTIF(C33:AG33,$A$14)*$G$14+COUNTIF(C33:AG33,$A$15)*$G$15</x:f>
        <x:v>188.25</x:v>
      </x:c>
      <x:c r="AJ33" s="106" t="n">
        <x:f>COUNTIF(C33:AG33,$A$12)</x:f>
        <x:v>6</x:v>
      </x:c>
      <x:c r="AK33" s="106" t="n">
        <x:f>COUNTIF(C33:AG33,$A$13)</x:f>
        <x:v>1</x:v>
      </x:c>
      <x:c r="AL33" s="106" t="n">
        <x:f>COUNTIF(C33:AG33,$A$14)</x:f>
        <x:v>1</x:v>
      </x:c>
      <x:c r="AM33" s="106" t="n">
        <x:f>COUNTIF(C33:AG33,$A$15)</x:f>
        <x:v>0</x:v>
      </x:c>
    </x:row>
    <x:row r="34" ht="20" customHeight="1">
      <x:c r="A34" s="91" t="str">
        <x:v>Paula Krüger</x:v>
      </x:c>
      <x:c r="B34" s="91" t="str">
        <x:v>Ausbildung</x:v>
      </x:c>
      <x:c r="C34" s="105" t="str">
        <x:v>1B</x:v>
      </x:c>
      <x:c r="D34" s="105" t="str">
        <x:v>2A</x:v>
      </x:c>
      <x:c r="E34" s="105" t="str">
        <x:v>2B</x:v>
      </x:c>
      <x:c r="F34" s="105" t="str">
        <x:v>1A</x:v>
      </x:c>
      <x:c r="G34" s="105" t="str">
        <x:v>FR</x:v>
      </x:c>
      <x:c r="H34" s="105" t="str">
        <x:v>1B</x:v>
      </x:c>
      <x:c r="I34" s="105" t="str">
        <x:v>2B</x:v>
      </x:c>
      <x:c r="J34" s="105" t="str">
        <x:v>1A</x:v>
      </x:c>
      <x:c r="K34" s="105" t="str">
        <x:v>1B</x:v>
      </x:c>
      <x:c r="L34" s="105" t="str">
        <x:v>2A</x:v>
      </x:c>
      <x:c r="M34" s="105" t="str">
        <x:v>2B</x:v>
      </x:c>
      <x:c r="N34" s="105" t="str">
        <x:v>FR</x:v>
      </x:c>
      <x:c r="O34" s="105" t="str">
        <x:v>FR</x:v>
      </x:c>
      <x:c r="P34" s="105" t="str">
        <x:v>2A</x:v>
      </x:c>
      <x:c r="Q34" s="105" t="str">
        <x:v>F</x:v>
      </x:c>
      <x:c r="R34" s="105" t="str">
        <x:v>1A</x:v>
      </x:c>
      <x:c r="S34" s="105" t="str">
        <x:v>1B</x:v>
      </x:c>
      <x:c r="T34" s="105" t="str">
        <x:v>2A</x:v>
      </x:c>
      <x:c r="U34" s="105" t="str">
        <x:v>FR</x:v>
      </x:c>
      <x:c r="V34" s="105" t="str">
        <x:v>FR</x:v>
      </x:c>
      <x:c r="W34" s="105" t="str">
        <x:v>1B</x:v>
      </x:c>
      <x:c r="X34" s="105" t="str">
        <x:v>2A</x:v>
      </x:c>
      <x:c r="Y34" s="105" t="str">
        <x:v>2B</x:v>
      </x:c>
      <x:c r="Z34" s="105" t="str">
        <x:v>1A</x:v>
      </x:c>
      <x:c r="AA34" s="105" t="str">
        <x:v>K</x:v>
      </x:c>
      <x:c r="AB34" s="105" t="str">
        <x:v>1A</x:v>
      </x:c>
      <x:c r="AC34" s="105" t="str">
        <x:v>FR</x:v>
      </x:c>
      <x:c r="AD34" s="105" t="str">
        <x:v>1A</x:v>
      </x:c>
      <x:c r="AE34" s="105" t="str">
        <x:v>1B</x:v>
      </x:c>
      <x:c r="AF34" s="105" t="str">
        <x:v>2A</x:v>
      </x:c>
      <x:c r="AG34" s="105" t="str"/>
      <x:c r="AH34" s="106" t="n">
        <x:f>COUNTIF(C34:AG34,$A$8)+COUNTIF(C34:AG34,$A$9)+COUNTIF(C34:AG34,$A$10)+COUNTIF(C34:AG34,$A$11)</x:f>
        <x:v>22</x:v>
      </x:c>
      <x:c r="AI34" s="107" t="n">
        <x:f>COUNTIF(C34:AG34,$A$8)*$G$8+COUNTIF(C34:AG34,$A$9)*$G$9+COUNTIF(C34:AG34,$A$10)*$G$10+COUNTIF(C34:AG34,$A$11)*$G$11+COUNTIF(C34:AG34,$A$12)*$G$12+COUNTIF(C34:AG34,$A$13)*$G$13+COUNTIF(C34:AG34,$A$14)*$G$14+COUNTIF(C34:AG34,$A$15)*$G$15</x:f>
        <x:v>188.5</x:v>
      </x:c>
      <x:c r="AJ34" s="106" t="n">
        <x:f>COUNTIF(C34:AG34,$A$12)</x:f>
        <x:v>6</x:v>
      </x:c>
      <x:c r="AK34" s="106" t="n">
        <x:f>COUNTIF(C34:AG34,$A$13)</x:f>
        <x:v>1</x:v>
      </x:c>
      <x:c r="AL34" s="106" t="n">
        <x:f>COUNTIF(C34:AG34,$A$14)</x:f>
        <x:v>1</x:v>
      </x:c>
      <x:c r="AM34" s="106" t="n">
        <x:f>COUNTIF(C34:AG34,$A$15)</x:f>
        <x:v>0</x:v>
      </x:c>
    </x:row>
    <x:row r="35">
      <x:c r="A35" s="89"/>
      <x:c r="B35" s="89"/>
      <x:c r="C35" s="89"/>
      <x:c r="D35" s="89"/>
      <x:c r="E35" s="89"/>
      <x:c r="F35" s="89"/>
      <x:c r="G35" s="89"/>
      <x:c r="H35" s="89"/>
      <x:c r="I35" s="89"/>
      <x:c r="J35" s="89"/>
      <x:c r="K35" s="89"/>
      <x:c r="L35" s="89"/>
      <x:c r="M35" s="89"/>
      <x:c r="N35" s="89"/>
      <x:c r="O35" s="89"/>
      <x:c r="P35" s="89"/>
      <x:c r="Q35" s="89"/>
      <x:c r="R35" s="89"/>
      <x:c r="S35" s="89"/>
      <x:c r="T35" s="89"/>
      <x:c r="U35" s="89"/>
      <x:c r="V35" s="89"/>
      <x:c r="W35" s="89"/>
      <x:c r="X35" s="89"/>
      <x:c r="Y35" s="89"/>
      <x:c r="Z35" s="89"/>
      <x:c r="AA35" s="89"/>
      <x:c r="AB35" s="89"/>
      <x:c r="AC35" s="89"/>
      <x:c r="AD35" s="89"/>
      <x:c r="AE35" s="89"/>
      <x:c r="AF35" s="89"/>
      <x:c r="AG35" s="89"/>
      <x:c r="AH35" s="89"/>
      <x:c r="AI35" s="89"/>
      <x:c r="AJ35" s="89"/>
      <x:c r="AK35" s="89"/>
      <x:c r="AL35" s="89"/>
      <x:c r="AM35" s="89"/>
    </x:row>
    <x:row r="36">
      <x:c r="A36" s="89"/>
      <x:c r="B36" s="89"/>
      <x:c r="C36" s="89"/>
      <x:c r="D36" s="89"/>
      <x:c r="E36" s="89"/>
      <x:c r="F36" s="89"/>
      <x:c r="G36" s="89"/>
      <x:c r="H36" s="89"/>
      <x:c r="I36" s="89"/>
      <x:c r="J36" s="89"/>
      <x:c r="K36" s="89"/>
      <x:c r="L36" s="89"/>
      <x:c r="M36" s="89"/>
      <x:c r="N36" s="89"/>
      <x:c r="O36" s="89"/>
      <x:c r="P36" s="89"/>
      <x:c r="Q36" s="89"/>
      <x:c r="R36" s="89"/>
      <x:c r="S36" s="89"/>
      <x:c r="T36" s="89"/>
      <x:c r="U36" s="89"/>
      <x:c r="V36" s="89"/>
      <x:c r="W36" s="89"/>
      <x:c r="X36" s="89"/>
      <x:c r="Y36" s="89"/>
      <x:c r="Z36" s="89"/>
      <x:c r="AA36" s="89"/>
      <x:c r="AB36" s="89"/>
      <x:c r="AC36" s="89"/>
      <x:c r="AD36" s="89"/>
      <x:c r="AE36" s="89"/>
      <x:c r="AF36" s="89"/>
      <x:c r="AG36" s="89"/>
      <x:c r="AH36" s="89"/>
      <x:c r="AI36" s="89"/>
      <x:c r="AJ36" s="89"/>
      <x:c r="AK36" s="89"/>
      <x:c r="AL36" s="89"/>
      <x:c r="AM36" s="89"/>
    </x:row>
    <x:row r="37" ht="24" customHeight="1">
      <x:c r="A37" s="93" t="str">
        <x:v>Tägliche Kontrolle</x:v>
      </x:c>
      <x:c r="B37" s="93"/>
      <x:c r="C37" s="89"/>
      <x:c r="D37" s="89"/>
      <x:c r="E37" s="89"/>
      <x:c r="F37" s="89"/>
      <x:c r="G37" s="89"/>
      <x:c r="H37" s="89"/>
      <x:c r="I37" s="89"/>
      <x:c r="J37" s="89"/>
      <x:c r="K37" s="89"/>
      <x:c r="L37" s="89"/>
      <x:c r="M37" s="89"/>
      <x:c r="N37" s="89"/>
      <x:c r="O37" s="89"/>
      <x:c r="P37" s="89"/>
      <x:c r="Q37" s="89"/>
      <x:c r="R37" s="89"/>
      <x:c r="S37" s="89"/>
      <x:c r="T37" s="89"/>
      <x:c r="U37" s="89"/>
      <x:c r="V37" s="89"/>
      <x:c r="W37" s="89"/>
      <x:c r="X37" s="89"/>
      <x:c r="Y37" s="89"/>
      <x:c r="Z37" s="89"/>
      <x:c r="AA37" s="89"/>
      <x:c r="AB37" s="89"/>
      <x:c r="AC37" s="89"/>
      <x:c r="AD37" s="89"/>
      <x:c r="AE37" s="89"/>
      <x:c r="AF37" s="89"/>
      <x:c r="AG37" s="89"/>
      <x:c r="AH37" s="89"/>
      <x:c r="AI37" s="89"/>
      <x:c r="AJ37" s="89"/>
      <x:c r="AK37" s="89"/>
      <x:c r="AL37" s="89"/>
      <x:c r="AM37" s="89"/>
    </x:row>
    <x:row r="38">
      <x:c r="A38" s="90" t="str">
        <x:v>Mitarbeitende geplant</x:v>
      </x:c>
      <x:c r="B38" s="90" t="str"/>
      <x:c r="C38" s="106" t="n">
        <x:f>IF(C$18="","",COUNTIF(C$20:C$34,$A$8)+COUNTIF(C$20:C$34,$A$9)+COUNTIF(C$20:C$34,$A$10)+COUNTIF(C$20:C$34,$A$11))</x:f>
        <x:v>14</x:v>
      </x:c>
      <x:c r="D38" s="106" t="n">
        <x:f>IF(D$18="","",COUNTIF(D$20:D$34,$A$8)+COUNTIF(D$20:D$34,$A$9)+COUNTIF(D$20:D$34,$A$10)+COUNTIF(D$20:D$34,$A$11))</x:f>
        <x:v>15</x:v>
      </x:c>
      <x:c r="E38" s="106" t="n">
        <x:f>IF(E$18="","",COUNTIF(E$20:E$34,$A$8)+COUNTIF(E$20:E$34,$A$9)+COUNTIF(E$20:E$34,$A$10)+COUNTIF(E$20:E$34,$A$11))</x:f>
        <x:v>15</x:v>
      </x:c>
      <x:c r="F38" s="106" t="n">
        <x:f>IF(F$18="","",COUNTIF(F$20:F$34,$A$8)+COUNTIF(F$20:F$34,$A$9)+COUNTIF(F$20:F$34,$A$10)+COUNTIF(F$20:F$34,$A$11))</x:f>
        <x:v>15</x:v>
      </x:c>
      <x:c r="G38" s="106" t="n">
        <x:f>IF(G$18="","",COUNTIF(G$20:G$34,$A$8)+COUNTIF(G$20:G$34,$A$9)+COUNTIF(G$20:G$34,$A$10)+COUNTIF(G$20:G$34,$A$11))</x:f>
        <x:v>3</x:v>
      </x:c>
      <x:c r="H38" s="106" t="n">
        <x:f>IF(H$18="","",COUNTIF(H$20:H$34,$A$8)+COUNTIF(H$20:H$34,$A$9)+COUNTIF(H$20:H$34,$A$10)+COUNTIF(H$20:H$34,$A$11))</x:f>
        <x:v>3</x:v>
      </x:c>
      <x:c r="I38" s="106" t="n">
        <x:f>IF(I$18="","",COUNTIF(I$20:I$34,$A$8)+COUNTIF(I$20:I$34,$A$9)+COUNTIF(I$20:I$34,$A$10)+COUNTIF(I$20:I$34,$A$11))</x:f>
        <x:v>14</x:v>
      </x:c>
      <x:c r="J38" s="106" t="n">
        <x:f>IF(J$18="","",COUNTIF(J$20:J$34,$A$8)+COUNTIF(J$20:J$34,$A$9)+COUNTIF(J$20:J$34,$A$10)+COUNTIF(J$20:J$34,$A$11))</x:f>
        <x:v>15</x:v>
      </x:c>
      <x:c r="K38" s="106" t="n">
        <x:f>IF(K$18="","",COUNTIF(K$20:K$34,$A$8)+COUNTIF(K$20:K$34,$A$9)+COUNTIF(K$20:K$34,$A$10)+COUNTIF(K$20:K$34,$A$11))</x:f>
        <x:v>15</x:v>
      </x:c>
      <x:c r="L38" s="106" t="n">
        <x:f>IF(L$18="","",COUNTIF(L$20:L$34,$A$8)+COUNTIF(L$20:L$34,$A$9)+COUNTIF(L$20:L$34,$A$10)+COUNTIF(L$20:L$34,$A$11))</x:f>
        <x:v>15</x:v>
      </x:c>
      <x:c r="M38" s="106" t="n">
        <x:f>IF(M$18="","",COUNTIF(M$20:M$34,$A$8)+COUNTIF(M$20:M$34,$A$9)+COUNTIF(M$20:M$34,$A$10)+COUNTIF(M$20:M$34,$A$11))</x:f>
        <x:v>14</x:v>
      </x:c>
      <x:c r="N38" s="106" t="n">
        <x:f>IF(N$18="","",COUNTIF(N$20:N$34,$A$8)+COUNTIF(N$20:N$34,$A$9)+COUNTIF(N$20:N$34,$A$10)+COUNTIF(N$20:N$34,$A$11))</x:f>
        <x:v>3</x:v>
      </x:c>
      <x:c r="O38" s="106" t="n">
        <x:f>IF(O$18="","",COUNTIF(O$20:O$34,$A$8)+COUNTIF(O$20:O$34,$A$9)+COUNTIF(O$20:O$34,$A$10)+COUNTIF(O$20:O$34,$A$11))</x:f>
        <x:v>3</x:v>
      </x:c>
      <x:c r="P38" s="106" t="n">
        <x:f>IF(P$18="","",COUNTIF(P$20:P$34,$A$8)+COUNTIF(P$20:P$34,$A$9)+COUNTIF(P$20:P$34,$A$10)+COUNTIF(P$20:P$34,$A$11))</x:f>
        <x:v>14</x:v>
      </x:c>
      <x:c r="Q38" s="106" t="n">
        <x:f>IF(Q$18="","",COUNTIF(Q$20:Q$34,$A$8)+COUNTIF(Q$20:Q$34,$A$9)+COUNTIF(Q$20:Q$34,$A$10)+COUNTIF(Q$20:Q$34,$A$11))</x:f>
        <x:v>14</x:v>
      </x:c>
      <x:c r="R38" s="106" t="n">
        <x:f>IF(R$18="","",COUNTIF(R$20:R$34,$A$8)+COUNTIF(R$20:R$34,$A$9)+COUNTIF(R$20:R$34,$A$10)+COUNTIF(R$20:R$34,$A$11))</x:f>
        <x:v>14</x:v>
      </x:c>
      <x:c r="S38" s="106" t="n">
        <x:f>IF(S$18="","",COUNTIF(S$20:S$34,$A$8)+COUNTIF(S$20:S$34,$A$9)+COUNTIF(S$20:S$34,$A$10)+COUNTIF(S$20:S$34,$A$11))</x:f>
        <x:v>15</x:v>
      </x:c>
      <x:c r="T38" s="106" t="n">
        <x:f>IF(T$18="","",COUNTIF(T$20:T$34,$A$8)+COUNTIF(T$20:T$34,$A$9)+COUNTIF(T$20:T$34,$A$10)+COUNTIF(T$20:T$34,$A$11))</x:f>
        <x:v>15</x:v>
      </x:c>
      <x:c r="U38" s="106" t="n">
        <x:f>IF(U$18="","",COUNTIF(U$20:U$34,$A$8)+COUNTIF(U$20:U$34,$A$9)+COUNTIF(U$20:U$34,$A$10)+COUNTIF(U$20:U$34,$A$11))</x:f>
        <x:v>3</x:v>
      </x:c>
      <x:c r="V38" s="106" t="n">
        <x:f>IF(V$18="","",COUNTIF(V$20:V$34,$A$8)+COUNTIF(V$20:V$34,$A$9)+COUNTIF(V$20:V$34,$A$10)+COUNTIF(V$20:V$34,$A$11))</x:f>
        <x:v>3</x:v>
      </x:c>
      <x:c r="W38" s="106" t="n">
        <x:f>IF(W$18="","",COUNTIF(W$20:W$34,$A$8)+COUNTIF(W$20:W$34,$A$9)+COUNTIF(W$20:W$34,$A$10)+COUNTIF(W$20:W$34,$A$11))</x:f>
        <x:v>13</x:v>
      </x:c>
      <x:c r="X38" s="106" t="n">
        <x:f>IF(X$18="","",COUNTIF(X$20:X$34,$A$8)+COUNTIF(X$20:X$34,$A$9)+COUNTIF(X$20:X$34,$A$10)+COUNTIF(X$20:X$34,$A$11))</x:f>
        <x:v>14</x:v>
      </x:c>
      <x:c r="Y38" s="106" t="n">
        <x:f>IF(Y$18="","",COUNTIF(Y$20:Y$34,$A$8)+COUNTIF(Y$20:Y$34,$A$9)+COUNTIF(Y$20:Y$34,$A$10)+COUNTIF(Y$20:Y$34,$A$11))</x:f>
        <x:v>15</x:v>
      </x:c>
      <x:c r="Z38" s="106" t="n">
        <x:f>IF(Z$18="","",COUNTIF(Z$20:Z$34,$A$8)+COUNTIF(Z$20:Z$34,$A$9)+COUNTIF(Z$20:Z$34,$A$10)+COUNTIF(Z$20:Z$34,$A$11))</x:f>
        <x:v>15</x:v>
      </x:c>
      <x:c r="AA38" s="106" t="n">
        <x:f>IF(AA$18="","",COUNTIF(AA$20:AA$34,$A$8)+COUNTIF(AA$20:AA$34,$A$9)+COUNTIF(AA$20:AA$34,$A$10)+COUNTIF(AA$20:AA$34,$A$11))</x:f>
        <x:v>13</x:v>
      </x:c>
      <x:c r="AB38" s="106" t="n">
        <x:f>IF(AB$18="","",COUNTIF(AB$20:AB$34,$A$8)+COUNTIF(AB$20:AB$34,$A$9)+COUNTIF(AB$20:AB$34,$A$10)+COUNTIF(AB$20:AB$34,$A$11))</x:f>
        <x:v>3</x:v>
      </x:c>
      <x:c r="AC38" s="106" t="n">
        <x:f>IF(AC$18="","",COUNTIF(AC$20:AC$34,$A$8)+COUNTIF(AC$20:AC$34,$A$9)+COUNTIF(AC$20:AC$34,$A$10)+COUNTIF(AC$20:AC$34,$A$11))</x:f>
        <x:v>3</x:v>
      </x:c>
      <x:c r="AD38" s="106" t="n">
        <x:f>IF(AD$18="","",COUNTIF(AD$20:AD$34,$A$8)+COUNTIF(AD$20:AD$34,$A$9)+COUNTIF(AD$20:AD$34,$A$10)+COUNTIF(AD$20:AD$34,$A$11))</x:f>
        <x:v>13</x:v>
      </x:c>
      <x:c r="AE38" s="106" t="n">
        <x:f>IF(AE$18="","",COUNTIF(AE$20:AE$34,$A$8)+COUNTIF(AE$20:AE$34,$A$9)+COUNTIF(AE$20:AE$34,$A$10)+COUNTIF(AE$20:AE$34,$A$11))</x:f>
        <x:v>13</x:v>
      </x:c>
      <x:c r="AF38" s="106" t="n">
        <x:f>IF(AF$18="","",COUNTIF(AF$20:AF$34,$A$8)+COUNTIF(AF$20:AF$34,$A$9)+COUNTIF(AF$20:AF$34,$A$10)+COUNTIF(AF$20:AF$34,$A$11))</x:f>
        <x:v>14</x:v>
      </x:c>
      <x:c r="AG38" s="106" t="str">
        <x:f>IF(AG$18="","",COUNTIF(AG$20:AG$34,$A$8)+COUNTIF(AG$20:AG$34,$A$9)+COUNTIF(AG$20:AG$34,$A$10)+COUNTIF(AG$20:AG$34,$A$11))</x:f>
      </x:c>
      <x:c r="AH38" s="89"/>
      <x:c r="AI38" s="89"/>
      <x:c r="AJ38" s="89"/>
      <x:c r="AK38" s="89"/>
      <x:c r="AL38" s="89"/>
      <x:c r="AM38" s="89"/>
    </x:row>
    <x:row r="39">
      <x:c r="A39" s="90" t="str">
        <x:v>Abwesenheiten</x:v>
      </x:c>
      <x:c r="B39" s="90" t="str"/>
      <x:c r="C39" s="106" t="n">
        <x:f>IF(C$18="","",COUNTIF(C$20:C$34,$A$12)+COUNTIF(C$20:C$34,$A$13)+COUNTIF(C$20:C$34,$A$14)+COUNTIF(C$20:C$34,$A$15))</x:f>
        <x:v>1</x:v>
      </x:c>
      <x:c r="D39" s="106" t="n">
        <x:f>IF(D$18="","",COUNTIF(D$20:D$34,$A$12)+COUNTIF(D$20:D$34,$A$13)+COUNTIF(D$20:D$34,$A$14)+COUNTIF(D$20:D$34,$A$15))</x:f>
        <x:v>0</x:v>
      </x:c>
      <x:c r="E39" s="106" t="n">
        <x:f>IF(E$18="","",COUNTIF(E$20:E$34,$A$12)+COUNTIF(E$20:E$34,$A$13)+COUNTIF(E$20:E$34,$A$14)+COUNTIF(E$20:E$34,$A$15))</x:f>
        <x:v>0</x:v>
      </x:c>
      <x:c r="F39" s="106" t="n">
        <x:f>IF(F$18="","",COUNTIF(F$20:F$34,$A$12)+COUNTIF(F$20:F$34,$A$13)+COUNTIF(F$20:F$34,$A$14)+COUNTIF(F$20:F$34,$A$15))</x:f>
        <x:v>0</x:v>
      </x:c>
      <x:c r="G39" s="106" t="n">
        <x:f>IF(G$18="","",COUNTIF(G$20:G$34,$A$12)+COUNTIF(G$20:G$34,$A$13)+COUNTIF(G$20:G$34,$A$14)+COUNTIF(G$20:G$34,$A$15))</x:f>
        <x:v>12</x:v>
      </x:c>
      <x:c r="H39" s="106" t="n">
        <x:f>IF(H$18="","",COUNTIF(H$20:H$34,$A$12)+COUNTIF(H$20:H$34,$A$13)+COUNTIF(H$20:H$34,$A$14)+COUNTIF(H$20:H$34,$A$15))</x:f>
        <x:v>12</x:v>
      </x:c>
      <x:c r="I39" s="106" t="n">
        <x:f>IF(I$18="","",COUNTIF(I$20:I$34,$A$12)+COUNTIF(I$20:I$34,$A$13)+COUNTIF(I$20:I$34,$A$14)+COUNTIF(I$20:I$34,$A$15))</x:f>
        <x:v>1</x:v>
      </x:c>
      <x:c r="J39" s="106" t="n">
        <x:f>IF(J$18="","",COUNTIF(J$20:J$34,$A$12)+COUNTIF(J$20:J$34,$A$13)+COUNTIF(J$20:J$34,$A$14)+COUNTIF(J$20:J$34,$A$15))</x:f>
        <x:v>0</x:v>
      </x:c>
      <x:c r="K39" s="106" t="n">
        <x:f>IF(K$18="","",COUNTIF(K$20:K$34,$A$12)+COUNTIF(K$20:K$34,$A$13)+COUNTIF(K$20:K$34,$A$14)+COUNTIF(K$20:K$34,$A$15))</x:f>
        <x:v>0</x:v>
      </x:c>
      <x:c r="L39" s="106" t="n">
        <x:f>IF(L$18="","",COUNTIF(L$20:L$34,$A$12)+COUNTIF(L$20:L$34,$A$13)+COUNTIF(L$20:L$34,$A$14)+COUNTIF(L$20:L$34,$A$15))</x:f>
        <x:v>0</x:v>
      </x:c>
      <x:c r="M39" s="106" t="n">
        <x:f>IF(M$18="","",COUNTIF(M$20:M$34,$A$12)+COUNTIF(M$20:M$34,$A$13)+COUNTIF(M$20:M$34,$A$14)+COUNTIF(M$20:M$34,$A$15))</x:f>
        <x:v>1</x:v>
      </x:c>
      <x:c r="N39" s="106" t="n">
        <x:f>IF(N$18="","",COUNTIF(N$20:N$34,$A$12)+COUNTIF(N$20:N$34,$A$13)+COUNTIF(N$20:N$34,$A$14)+COUNTIF(N$20:N$34,$A$15))</x:f>
        <x:v>12</x:v>
      </x:c>
      <x:c r="O39" s="106" t="n">
        <x:f>IF(O$18="","",COUNTIF(O$20:O$34,$A$12)+COUNTIF(O$20:O$34,$A$13)+COUNTIF(O$20:O$34,$A$14)+COUNTIF(O$20:O$34,$A$15))</x:f>
        <x:v>12</x:v>
      </x:c>
      <x:c r="P39" s="106" t="n">
        <x:f>IF(P$18="","",COUNTIF(P$20:P$34,$A$12)+COUNTIF(P$20:P$34,$A$13)+COUNTIF(P$20:P$34,$A$14)+COUNTIF(P$20:P$34,$A$15))</x:f>
        <x:v>1</x:v>
      </x:c>
      <x:c r="Q39" s="106" t="n">
        <x:f>IF(Q$18="","",COUNTIF(Q$20:Q$34,$A$12)+COUNTIF(Q$20:Q$34,$A$13)+COUNTIF(Q$20:Q$34,$A$14)+COUNTIF(Q$20:Q$34,$A$15))</x:f>
        <x:v>1</x:v>
      </x:c>
      <x:c r="R39" s="106" t="n">
        <x:f>IF(R$18="","",COUNTIF(R$20:R$34,$A$12)+COUNTIF(R$20:R$34,$A$13)+COUNTIF(R$20:R$34,$A$14)+COUNTIF(R$20:R$34,$A$15))</x:f>
        <x:v>1</x:v>
      </x:c>
      <x:c r="S39" s="106" t="n">
        <x:f>IF(S$18="","",COUNTIF(S$20:S$34,$A$12)+COUNTIF(S$20:S$34,$A$13)+COUNTIF(S$20:S$34,$A$14)+COUNTIF(S$20:S$34,$A$15))</x:f>
        <x:v>0</x:v>
      </x:c>
      <x:c r="T39" s="106" t="n">
        <x:f>IF(T$18="","",COUNTIF(T$20:T$34,$A$12)+COUNTIF(T$20:T$34,$A$13)+COUNTIF(T$20:T$34,$A$14)+COUNTIF(T$20:T$34,$A$15))</x:f>
        <x:v>0</x:v>
      </x:c>
      <x:c r="U39" s="106" t="n">
        <x:f>IF(U$18="","",COUNTIF(U$20:U$34,$A$12)+COUNTIF(U$20:U$34,$A$13)+COUNTIF(U$20:U$34,$A$14)+COUNTIF(U$20:U$34,$A$15))</x:f>
        <x:v>12</x:v>
      </x:c>
      <x:c r="V39" s="106" t="n">
        <x:f>IF(V$18="","",COUNTIF(V$20:V$34,$A$12)+COUNTIF(V$20:V$34,$A$13)+COUNTIF(V$20:V$34,$A$14)+COUNTIF(V$20:V$34,$A$15))</x:f>
        <x:v>12</x:v>
      </x:c>
      <x:c r="W39" s="106" t="n">
        <x:f>IF(W$18="","",COUNTIF(W$20:W$34,$A$12)+COUNTIF(W$20:W$34,$A$13)+COUNTIF(W$20:W$34,$A$14)+COUNTIF(W$20:W$34,$A$15))</x:f>
        <x:v>2</x:v>
      </x:c>
      <x:c r="X39" s="106" t="n">
        <x:f>IF(X$18="","",COUNTIF(X$20:X$34,$A$12)+COUNTIF(X$20:X$34,$A$13)+COUNTIF(X$20:X$34,$A$14)+COUNTIF(X$20:X$34,$A$15))</x:f>
        <x:v>1</x:v>
      </x:c>
      <x:c r="Y39" s="106" t="n">
        <x:f>IF(Y$18="","",COUNTIF(Y$20:Y$34,$A$12)+COUNTIF(Y$20:Y$34,$A$13)+COUNTIF(Y$20:Y$34,$A$14)+COUNTIF(Y$20:Y$34,$A$15))</x:f>
        <x:v>0</x:v>
      </x:c>
      <x:c r="Z39" s="106" t="n">
        <x:f>IF(Z$18="","",COUNTIF(Z$20:Z$34,$A$12)+COUNTIF(Z$20:Z$34,$A$13)+COUNTIF(Z$20:Z$34,$A$14)+COUNTIF(Z$20:Z$34,$A$15))</x:f>
        <x:v>0</x:v>
      </x:c>
      <x:c r="AA39" s="106" t="n">
        <x:f>IF(AA$18="","",COUNTIF(AA$20:AA$34,$A$12)+COUNTIF(AA$20:AA$34,$A$13)+COUNTIF(AA$20:AA$34,$A$14)+COUNTIF(AA$20:AA$34,$A$15))</x:f>
        <x:v>2</x:v>
      </x:c>
      <x:c r="AB39" s="106" t="n">
        <x:f>IF(AB$18="","",COUNTIF(AB$20:AB$34,$A$12)+COUNTIF(AB$20:AB$34,$A$13)+COUNTIF(AB$20:AB$34,$A$14)+COUNTIF(AB$20:AB$34,$A$15))</x:f>
        <x:v>12</x:v>
      </x:c>
      <x:c r="AC39" s="106" t="n">
        <x:f>IF(AC$18="","",COUNTIF(AC$20:AC$34,$A$12)+COUNTIF(AC$20:AC$34,$A$13)+COUNTIF(AC$20:AC$34,$A$14)+COUNTIF(AC$20:AC$34,$A$15))</x:f>
        <x:v>12</x:v>
      </x:c>
      <x:c r="AD39" s="106" t="n">
        <x:f>IF(AD$18="","",COUNTIF(AD$20:AD$34,$A$12)+COUNTIF(AD$20:AD$34,$A$13)+COUNTIF(AD$20:AD$34,$A$14)+COUNTIF(AD$20:AD$34,$A$15))</x:f>
        <x:v>2</x:v>
      </x:c>
      <x:c r="AE39" s="106" t="n">
        <x:f>IF(AE$18="","",COUNTIF(AE$20:AE$34,$A$12)+COUNTIF(AE$20:AE$34,$A$13)+COUNTIF(AE$20:AE$34,$A$14)+COUNTIF(AE$20:AE$34,$A$15))</x:f>
        <x:v>2</x:v>
      </x:c>
      <x:c r="AF39" s="106" t="n">
        <x:f>IF(AF$18="","",COUNTIF(AF$20:AF$34,$A$12)+COUNTIF(AF$20:AF$34,$A$13)+COUNTIF(AF$20:AF$34,$A$14)+COUNTIF(AF$20:AF$34,$A$15))</x:f>
        <x:v>1</x:v>
      </x:c>
      <x:c r="AG39" s="106" t="str">
        <x:f>IF(AG$18="","",COUNTIF(AG$20:AG$34,$A$12)+COUNTIF(AG$20:AG$34,$A$13)+COUNTIF(AG$20:AG$34,$A$14)+COUNTIF(AG$20:AG$34,$A$15))</x:f>
      </x:c>
      <x:c r="AH39" s="89"/>
      <x:c r="AI39" s="89"/>
      <x:c r="AJ39" s="89"/>
      <x:c r="AK39" s="89"/>
      <x:c r="AL39" s="89"/>
      <x:c r="AM39" s="89"/>
    </x:row>
    <x:row r="40">
      <x:c r="A40" s="90" t="str">
        <x:v>Gesamtstunden</x:v>
      </x:c>
      <x:c r="B40" s="90" t="str"/>
      <x:c r="C40" s="108" t="n">
        <x:f>IF(C$18="","",COUNTIF(C$20:C$34,$A$8)*$G$8+COUNTIF(C$20:C$34,$A$9)*$G$9+COUNTIF(C$20:C$34,$A$10)*$G$10+COUNTIF(C$20:C$34,$A$11)*$G$11+COUNTIF(C$20:C$34,$A$12)*$G$12+COUNTIF(C$20:C$34,$A$13)*$G$13+COUNTIF(C$20:C$34,$A$14)*$G$14+COUNTIF(C$20:C$34,$A$15)*$G$15)</x:f>
        <x:v>119.5</x:v>
      </x:c>
      <x:c r="D40" s="108" t="n">
        <x:f>IF(D$18="","",COUNTIF(D$20:D$34,$A$8)*$G$8+COUNTIF(D$20:D$34,$A$9)*$G$9+COUNTIF(D$20:D$34,$A$10)*$G$10+COUNTIF(D$20:D$34,$A$11)*$G$11+COUNTIF(D$20:D$34,$A$12)*$G$12+COUNTIF(D$20:D$34,$A$13)*$G$13+COUNTIF(D$20:D$34,$A$14)*$G$14+COUNTIF(D$20:D$34,$A$15)*$G$15)</x:f>
        <x:v>128.5</x:v>
      </x:c>
      <x:c r="E40" s="108" t="n">
        <x:f>IF(E$18="","",COUNTIF(E$20:E$34,$A$8)*$G$8+COUNTIF(E$20:E$34,$A$9)*$G$9+COUNTIF(E$20:E$34,$A$10)*$G$10+COUNTIF(E$20:E$34,$A$11)*$G$11+COUNTIF(E$20:E$34,$A$12)*$G$12+COUNTIF(E$20:E$34,$A$13)*$G$13+COUNTIF(E$20:E$34,$A$14)*$G$14+COUNTIF(E$20:E$34,$A$15)*$G$15)</x:f>
        <x:v>128.5</x:v>
      </x:c>
      <x:c r="F40" s="108" t="n">
        <x:f>IF(F$18="","",COUNTIF(F$20:F$34,$A$8)*$G$8+COUNTIF(F$20:F$34,$A$9)*$G$9+COUNTIF(F$20:F$34,$A$10)*$G$10+COUNTIF(F$20:F$34,$A$11)*$G$11+COUNTIF(F$20:F$34,$A$12)*$G$12+COUNTIF(F$20:F$34,$A$13)*$G$13+COUNTIF(F$20:F$34,$A$14)*$G$14+COUNTIF(F$20:F$34,$A$15)*$G$15)</x:f>
        <x:v>128.5</x:v>
      </x:c>
      <x:c r="G40" s="108" t="n">
        <x:f>IF(G$18="","",COUNTIF(G$20:G$34,$A$8)*$G$8+COUNTIF(G$20:G$34,$A$9)*$G$9+COUNTIF(G$20:G$34,$A$10)*$G$10+COUNTIF(G$20:G$34,$A$11)*$G$11+COUNTIF(G$20:G$34,$A$12)*$G$12+COUNTIF(G$20:G$34,$A$13)*$G$13+COUNTIF(G$20:G$34,$A$14)*$G$14+COUNTIF(G$20:G$34,$A$15)*$G$15)</x:f>
        <x:v>25.5</x:v>
      </x:c>
      <x:c r="H40" s="108" t="n">
        <x:f>IF(H$18="","",COUNTIF(H$20:H$34,$A$8)*$G$8+COUNTIF(H$20:H$34,$A$9)*$G$9+COUNTIF(H$20:H$34,$A$10)*$G$10+COUNTIF(H$20:H$34,$A$11)*$G$11+COUNTIF(H$20:H$34,$A$12)*$G$12+COUNTIF(H$20:H$34,$A$13)*$G$13+COUNTIF(H$20:H$34,$A$14)*$G$14+COUNTIF(H$20:H$34,$A$15)*$G$15)</x:f>
        <x:v>25.5</x:v>
      </x:c>
      <x:c r="I40" s="108" t="n">
        <x:f>IF(I$18="","",COUNTIF(I$20:I$34,$A$8)*$G$8+COUNTIF(I$20:I$34,$A$9)*$G$9+COUNTIF(I$20:I$34,$A$10)*$G$10+COUNTIF(I$20:I$34,$A$11)*$G$11+COUNTIF(I$20:I$34,$A$12)*$G$12+COUNTIF(I$20:I$34,$A$13)*$G$13+COUNTIF(I$20:I$34,$A$14)*$G$14+COUNTIF(I$20:I$34,$A$15)*$G$15)</x:f>
        <x:v>119.75</x:v>
      </x:c>
      <x:c r="J40" s="108" t="n">
        <x:f>IF(J$18="","",COUNTIF(J$20:J$34,$A$8)*$G$8+COUNTIF(J$20:J$34,$A$9)*$G$9+COUNTIF(J$20:J$34,$A$10)*$G$10+COUNTIF(J$20:J$34,$A$11)*$G$11+COUNTIF(J$20:J$34,$A$12)*$G$12+COUNTIF(J$20:J$34,$A$13)*$G$13+COUNTIF(J$20:J$34,$A$14)*$G$14+COUNTIF(J$20:J$34,$A$15)*$G$15)</x:f>
        <x:v>128.5</x:v>
      </x:c>
      <x:c r="K40" s="108" t="n">
        <x:f>IF(K$18="","",COUNTIF(K$20:K$34,$A$8)*$G$8+COUNTIF(K$20:K$34,$A$9)*$G$9+COUNTIF(K$20:K$34,$A$10)*$G$10+COUNTIF(K$20:K$34,$A$11)*$G$11+COUNTIF(K$20:K$34,$A$12)*$G$12+COUNTIF(K$20:K$34,$A$13)*$G$13+COUNTIF(K$20:K$34,$A$14)*$G$14+COUNTIF(K$20:K$34,$A$15)*$G$15)</x:f>
        <x:v>128.25</x:v>
      </x:c>
      <x:c r="L40" s="108" t="n">
        <x:f>IF(L$18="","",COUNTIF(L$20:L$34,$A$8)*$G$8+COUNTIF(L$20:L$34,$A$9)*$G$9+COUNTIF(L$20:L$34,$A$10)*$G$10+COUNTIF(L$20:L$34,$A$11)*$G$11+COUNTIF(L$20:L$34,$A$12)*$G$12+COUNTIF(L$20:L$34,$A$13)*$G$13+COUNTIF(L$20:L$34,$A$14)*$G$14+COUNTIF(L$20:L$34,$A$15)*$G$15)</x:f>
        <x:v>128.5</x:v>
      </x:c>
      <x:c r="M40" s="108" t="n">
        <x:f>IF(M$18="","",COUNTIF(M$20:M$34,$A$8)*$G$8+COUNTIF(M$20:M$34,$A$9)*$G$9+COUNTIF(M$20:M$34,$A$10)*$G$10+COUNTIF(M$20:M$34,$A$11)*$G$11+COUNTIF(M$20:M$34,$A$12)*$G$12+COUNTIF(M$20:M$34,$A$13)*$G$13+COUNTIF(M$20:M$34,$A$14)*$G$14+COUNTIF(M$20:M$34,$A$15)*$G$15)</x:f>
        <x:v>119.75</x:v>
      </x:c>
      <x:c r="N40" s="108" t="n">
        <x:f>IF(N$18="","",COUNTIF(N$20:N$34,$A$8)*$G$8+COUNTIF(N$20:N$34,$A$9)*$G$9+COUNTIF(N$20:N$34,$A$10)*$G$10+COUNTIF(N$20:N$34,$A$11)*$G$11+COUNTIF(N$20:N$34,$A$12)*$G$12+COUNTIF(N$20:N$34,$A$13)*$G$13+COUNTIF(N$20:N$34,$A$14)*$G$14+COUNTIF(N$20:N$34,$A$15)*$G$15)</x:f>
        <x:v>25.5</x:v>
      </x:c>
      <x:c r="O40" s="108" t="n">
        <x:f>IF(O$18="","",COUNTIF(O$20:O$34,$A$8)*$G$8+COUNTIF(O$20:O$34,$A$9)*$G$9+COUNTIF(O$20:O$34,$A$10)*$G$10+COUNTIF(O$20:O$34,$A$11)*$G$11+COUNTIF(O$20:O$34,$A$12)*$G$12+COUNTIF(O$20:O$34,$A$13)*$G$13+COUNTIF(O$20:O$34,$A$14)*$G$14+COUNTIF(O$20:O$34,$A$15)*$G$15)</x:f>
        <x:v>25.5</x:v>
      </x:c>
      <x:c r="P40" s="108" t="n">
        <x:f>IF(P$18="","",COUNTIF(P$20:P$34,$A$8)*$G$8+COUNTIF(P$20:P$34,$A$9)*$G$9+COUNTIF(P$20:P$34,$A$10)*$G$10+COUNTIF(P$20:P$34,$A$11)*$G$11+COUNTIF(P$20:P$34,$A$12)*$G$12+COUNTIF(P$20:P$34,$A$13)*$G$13+COUNTIF(P$20:P$34,$A$14)*$G$14+COUNTIF(P$20:P$34,$A$15)*$G$15)</x:f>
        <x:v>120</x:v>
      </x:c>
      <x:c r="Q40" s="108" t="n">
        <x:f>IF(Q$18="","",COUNTIF(Q$20:Q$34,$A$8)*$G$8+COUNTIF(Q$20:Q$34,$A$9)*$G$9+COUNTIF(Q$20:Q$34,$A$10)*$G$10+COUNTIF(Q$20:Q$34,$A$11)*$G$11+COUNTIF(Q$20:Q$34,$A$12)*$G$12+COUNTIF(Q$20:Q$34,$A$13)*$G$13+COUNTIF(Q$20:Q$34,$A$14)*$G$14+COUNTIF(Q$20:Q$34,$A$15)*$G$15)</x:f>
        <x:v>120</x:v>
      </x:c>
      <x:c r="R40" s="108" t="n">
        <x:f>IF(R$18="","",COUNTIF(R$20:R$34,$A$8)*$G$8+COUNTIF(R$20:R$34,$A$9)*$G$9+COUNTIF(R$20:R$34,$A$10)*$G$10+COUNTIF(R$20:R$34,$A$11)*$G$11+COUNTIF(R$20:R$34,$A$12)*$G$12+COUNTIF(R$20:R$34,$A$13)*$G$13+COUNTIF(R$20:R$34,$A$14)*$G$14+COUNTIF(R$20:R$34,$A$15)*$G$15)</x:f>
        <x:v>119.75</x:v>
      </x:c>
      <x:c r="S40" s="108" t="n">
        <x:f>IF(S$18="","",COUNTIF(S$20:S$34,$A$8)*$G$8+COUNTIF(S$20:S$34,$A$9)*$G$9+COUNTIF(S$20:S$34,$A$10)*$G$10+COUNTIF(S$20:S$34,$A$11)*$G$11+COUNTIF(S$20:S$34,$A$12)*$G$12+COUNTIF(S$20:S$34,$A$13)*$G$13+COUNTIF(S$20:S$34,$A$14)*$G$14+COUNTIF(S$20:S$34,$A$15)*$G$15)</x:f>
        <x:v>128.25</x:v>
      </x:c>
      <x:c r="T40" s="108" t="n">
        <x:f>IF(T$18="","",COUNTIF(T$20:T$34,$A$8)*$G$8+COUNTIF(T$20:T$34,$A$9)*$G$9+COUNTIF(T$20:T$34,$A$10)*$G$10+COUNTIF(T$20:T$34,$A$11)*$G$11+COUNTIF(T$20:T$34,$A$12)*$G$12+COUNTIF(T$20:T$34,$A$13)*$G$13+COUNTIF(T$20:T$34,$A$14)*$G$14+COUNTIF(T$20:T$34,$A$15)*$G$15)</x:f>
        <x:v>128.5</x:v>
      </x:c>
      <x:c r="U40" s="108" t="n">
        <x:f>IF(U$18="","",COUNTIF(U$20:U$34,$A$8)*$G$8+COUNTIF(U$20:U$34,$A$9)*$G$9+COUNTIF(U$20:U$34,$A$10)*$G$10+COUNTIF(U$20:U$34,$A$11)*$G$11+COUNTIF(U$20:U$34,$A$12)*$G$12+COUNTIF(U$20:U$34,$A$13)*$G$13+COUNTIF(U$20:U$34,$A$14)*$G$14+COUNTIF(U$20:U$34,$A$15)*$G$15)</x:f>
        <x:v>25.5</x:v>
      </x:c>
      <x:c r="V40" s="108" t="n">
        <x:f>IF(V$18="","",COUNTIF(V$20:V$34,$A$8)*$G$8+COUNTIF(V$20:V$34,$A$9)*$G$9+COUNTIF(V$20:V$34,$A$10)*$G$10+COUNTIF(V$20:V$34,$A$11)*$G$11+COUNTIF(V$20:V$34,$A$12)*$G$12+COUNTIF(V$20:V$34,$A$13)*$G$13+COUNTIF(V$20:V$34,$A$14)*$G$14+COUNTIF(V$20:V$34,$A$15)*$G$15)</x:f>
        <x:v>25.5</x:v>
      </x:c>
      <x:c r="W40" s="108" t="n">
        <x:f>IF(W$18="","",COUNTIF(W$20:W$34,$A$8)*$G$8+COUNTIF(W$20:W$34,$A$9)*$G$9+COUNTIF(W$20:W$34,$A$10)*$G$10+COUNTIF(W$20:W$34,$A$11)*$G$11+COUNTIF(W$20:W$34,$A$12)*$G$12+COUNTIF(W$20:W$34,$A$13)*$G$13+COUNTIF(W$20:W$34,$A$14)*$G$14+COUNTIF(W$20:W$34,$A$15)*$G$15)</x:f>
        <x:v>110.75</x:v>
      </x:c>
      <x:c r="X40" s="108" t="n">
        <x:f>IF(X$18="","",COUNTIF(X$20:X$34,$A$8)*$G$8+COUNTIF(X$20:X$34,$A$9)*$G$9+COUNTIF(X$20:X$34,$A$10)*$G$10+COUNTIF(X$20:X$34,$A$11)*$G$11+COUNTIF(X$20:X$34,$A$12)*$G$12+COUNTIF(X$20:X$34,$A$13)*$G$13+COUNTIF(X$20:X$34,$A$14)*$G$14+COUNTIF(X$20:X$34,$A$15)*$G$15)</x:f>
        <x:v>120</x:v>
      </x:c>
      <x:c r="Y40" s="108" t="n">
        <x:f>IF(Y$18="","",COUNTIF(Y$20:Y$34,$A$8)*$G$8+COUNTIF(Y$20:Y$34,$A$9)*$G$9+COUNTIF(Y$20:Y$34,$A$10)*$G$10+COUNTIF(Y$20:Y$34,$A$11)*$G$11+COUNTIF(Y$20:Y$34,$A$12)*$G$12+COUNTIF(Y$20:Y$34,$A$13)*$G$13+COUNTIF(Y$20:Y$34,$A$14)*$G$14+COUNTIF(Y$20:Y$34,$A$15)*$G$15)</x:f>
        <x:v>128.5</x:v>
      </x:c>
      <x:c r="Z40" s="108" t="n">
        <x:f>IF(Z$18="","",COUNTIF(Z$20:Z$34,$A$8)*$G$8+COUNTIF(Z$20:Z$34,$A$9)*$G$9+COUNTIF(Z$20:Z$34,$A$10)*$G$10+COUNTIF(Z$20:Z$34,$A$11)*$G$11+COUNTIF(Z$20:Z$34,$A$12)*$G$12+COUNTIF(Z$20:Z$34,$A$13)*$G$13+COUNTIF(Z$20:Z$34,$A$14)*$G$14+COUNTIF(Z$20:Z$34,$A$15)*$G$15)</x:f>
        <x:v>128.5</x:v>
      </x:c>
      <x:c r="AA40" s="108" t="n">
        <x:f>IF(AA$18="","",COUNTIF(AA$20:AA$34,$A$8)*$G$8+COUNTIF(AA$20:AA$34,$A$9)*$G$9+COUNTIF(AA$20:AA$34,$A$10)*$G$10+COUNTIF(AA$20:AA$34,$A$11)*$G$11+COUNTIF(AA$20:AA$34,$A$12)*$G$12+COUNTIF(AA$20:AA$34,$A$13)*$G$13+COUNTIF(AA$20:AA$34,$A$14)*$G$14+COUNTIF(AA$20:AA$34,$A$15)*$G$15)</x:f>
        <x:v>111.25</x:v>
      </x:c>
      <x:c r="AB40" s="108" t="n">
        <x:f>IF(AB$18="","",COUNTIF(AB$20:AB$34,$A$8)*$G$8+COUNTIF(AB$20:AB$34,$A$9)*$G$9+COUNTIF(AB$20:AB$34,$A$10)*$G$10+COUNTIF(AB$20:AB$34,$A$11)*$G$11+COUNTIF(AB$20:AB$34,$A$12)*$G$12+COUNTIF(AB$20:AB$34,$A$13)*$G$13+COUNTIF(AB$20:AB$34,$A$14)*$G$14+COUNTIF(AB$20:AB$34,$A$15)*$G$15)</x:f>
        <x:v>25.5</x:v>
      </x:c>
      <x:c r="AC40" s="108" t="n">
        <x:f>IF(AC$18="","",COUNTIF(AC$20:AC$34,$A$8)*$G$8+COUNTIF(AC$20:AC$34,$A$9)*$G$9+COUNTIF(AC$20:AC$34,$A$10)*$G$10+COUNTIF(AC$20:AC$34,$A$11)*$G$11+COUNTIF(AC$20:AC$34,$A$12)*$G$12+COUNTIF(AC$20:AC$34,$A$13)*$G$13+COUNTIF(AC$20:AC$34,$A$14)*$G$14+COUNTIF(AC$20:AC$34,$A$15)*$G$15)</x:f>
        <x:v>25.5</x:v>
      </x:c>
      <x:c r="AD40" s="108" t="n">
        <x:f>IF(AD$18="","",COUNTIF(AD$20:AD$34,$A$8)*$G$8+COUNTIF(AD$20:AD$34,$A$9)*$G$9+COUNTIF(AD$20:AD$34,$A$10)*$G$10+COUNTIF(AD$20:AD$34,$A$11)*$G$11+COUNTIF(AD$20:AD$34,$A$12)*$G$12+COUNTIF(AD$20:AD$34,$A$13)*$G$13+COUNTIF(AD$20:AD$34,$A$14)*$G$14+COUNTIF(AD$20:AD$34,$A$15)*$G$15)</x:f>
        <x:v>111.5</x:v>
      </x:c>
      <x:c r="AE40" s="108" t="n">
        <x:f>IF(AE$18="","",COUNTIF(AE$20:AE$34,$A$8)*$G$8+COUNTIF(AE$20:AE$34,$A$9)*$G$9+COUNTIF(AE$20:AE$34,$A$10)*$G$10+COUNTIF(AE$20:AE$34,$A$11)*$G$11+COUNTIF(AE$20:AE$34,$A$12)*$G$12+COUNTIF(AE$20:AE$34,$A$13)*$G$13+COUNTIF(AE$20:AE$34,$A$14)*$G$14+COUNTIF(AE$20:AE$34,$A$15)*$G$15)</x:f>
        <x:v>111.25</x:v>
      </x:c>
      <x:c r="AF40" s="108" t="n">
        <x:f>IF(AF$18="","",COUNTIF(AF$20:AF$34,$A$8)*$G$8+COUNTIF(AF$20:AF$34,$A$9)*$G$9+COUNTIF(AF$20:AF$34,$A$10)*$G$10+COUNTIF(AF$20:AF$34,$A$11)*$G$11+COUNTIF(AF$20:AF$34,$A$12)*$G$12+COUNTIF(AF$20:AF$34,$A$13)*$G$13+COUNTIF(AF$20:AF$34,$A$14)*$G$14+COUNTIF(AF$20:AF$34,$A$15)*$G$15)</x:f>
        <x:v>120</x:v>
      </x:c>
      <x:c r="AG40" s="108" t="str">
        <x:f>IF(AG$18="","",COUNTIF(AG$20:AG$34,$A$8)*$G$8+COUNTIF(AG$20:AG$34,$A$9)*$G$9+COUNTIF(AG$20:AG$34,$A$10)*$G$10+COUNTIF(AG$20:AG$34,$A$11)*$G$11+COUNTIF(AG$20:AG$34,$A$12)*$G$12+COUNTIF(AG$20:AG$34,$A$13)*$G$13+COUNTIF(AG$20:AG$34,$A$14)*$G$14+COUNTIF(AG$20:AG$34,$A$15)*$G$15)</x:f>
      </x:c>
      <x:c r="AH40" s="89"/>
      <x:c r="AI40" s="89"/>
      <x:c r="AJ40" s="89"/>
      <x:c r="AK40" s="89"/>
      <x:c r="AL40" s="89"/>
      <x:c r="AM40" s="89"/>
    </x:row>
  </x:sheetData>
  <x:mergeCells>
    <x:mergeCell ref="A1:F1"/>
    <x:mergeCell ref="A6:H6"/>
    <x:mergeCell ref="C17:AG17"/>
    <x:mergeCell ref="AH17:AM17"/>
    <x:mergeCell ref="A18:A19"/>
    <x:mergeCell ref="B18:B19"/>
    <x:mergeCell ref="A37:B37"/>
    <x:mergeCell ref="B3:C3"/>
    <x:mergeCell ref="D3:E3"/>
    <x:mergeCell ref="F3:G3"/>
    <x:mergeCell ref="I3:J3"/>
    <x:mergeCell ref="L3:N3"/>
    <x:mergeCell ref="B4:N4"/>
  </x:mergeCells>
  <x:conditionalFormatting sqref="C20:AG34">
    <x:cfRule type="expression" dxfId="104" priority="1">
      <x:formula>C20="1A"</x:formula>
    </x:cfRule>
    <x:cfRule type="expression" dxfId="105" priority="2">
      <x:formula>C20="1B"</x:formula>
    </x:cfRule>
    <x:cfRule type="expression" dxfId="106" priority="3">
      <x:formula>C20="2A"</x:formula>
    </x:cfRule>
    <x:cfRule type="expression" dxfId="107" priority="4">
      <x:formula>C20="2B"</x:formula>
    </x:cfRule>
    <x:cfRule type="expression" dxfId="108" priority="5">
      <x:formula>C20="FR"</x:formula>
    </x:cfRule>
    <x:cfRule type="expression" dxfId="109" priority="6">
      <x:formula>C20="F"</x:formula>
    </x:cfRule>
    <x:cfRule type="expression" dxfId="110" priority="7">
      <x:formula>C20="K"</x:formula>
    </x:cfRule>
    <x:cfRule type="expression" dxfId="111" priority="8">
      <x:formula>C20="U"</x:formula>
    </x:cfRule>
  </x:conditionalFormatting>
  <x:conditionalFormatting sqref="C18:AG40">
    <x:cfRule type="expression" dxfId="112" priority="9">
      <x:formula>C$18=""</x:formula>
    </x:cfRule>
  </x:conditionalFormatting>
  <x:conditionalFormatting sqref="C18:AG19">
    <x:cfRule type="expression" dxfId="113" priority="10">
      <x:formula>AND(C$18&lt;&gt;"",WEEKDAY(C$18,2)=6)</x:formula>
    </x:cfRule>
    <x:cfRule type="expression" dxfId="114" priority="11">
      <x:formula>AND(C$18&lt;&gt;"",WEEKDAY(C$18,2)=7)</x:formula>
    </x:cfRule>
    <x:cfRule type="expression" dxfId="188" priority="14">
      <x:formula>AND(C$18&lt;&gt;"",WEEKDAY(DATE($I$3,9,COLUMN()-2),2)=6)</x:formula>
    </x:cfRule>
    <x:cfRule type="expression" dxfId="189" priority="15">
      <x:formula>AND(C$18&lt;&gt;"",WEEKDAY(DATE($I$3,9,COLUMN()-2),2)=7)</x:formula>
    </x:cfRule>
  </x:conditionalFormatting>
  <x:conditionalFormatting sqref="C38:AG40">
    <x:cfRule type="expression" dxfId="115" priority="12">
      <x:formula>AND(C$18&lt;&gt;"",WEEKDAY(C$18,2)=6)</x:formula>
    </x:cfRule>
    <x:cfRule type="expression" dxfId="116" priority="13">
      <x:formula>AND(C$18&lt;&gt;"",WEEKDAY(C$18,2)=7)</x:formula>
    </x:cfRule>
    <x:cfRule type="expression" dxfId="190" priority="16">
      <x:formula>AND(C$18&lt;&gt;"",WEEKDAY(DATE($I$3,9,COLUMN()-2),2)=6)</x:formula>
    </x:cfRule>
    <x:cfRule type="expression" dxfId="191" priority="17">
      <x:formula>AND(C$18&lt;&gt;"",WEEKDAY(DATE($I$3,9,COLUMN()-2),2)=7)</x:formula>
    </x:cfRule>
  </x:conditionalFormatting>
  <x:dataValidations count="2">
    <x:dataValidation type="list" sqref="C20:AG34">
      <x:formula1>'September'!$A$8:$A$15</x:formula1>
    </x:dataValidation>
    <x:dataValidation type="list" sqref="I3">
      <x:formula1>"2025,2026,2027,2028,2029,2030"</x:formula1>
    </x:dataValidation>
  </x:dataValidations>
  <x:pageMargins left="0.7" right="0.7" top="0.75" bottom="0.75" header="0.3" footer="0.3"/>
</x:worksheet>
</file>

<file path=xl/worksheets/sheet10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20" hidden="0" customWidth="1"/>
    <x:col min="3" max="3" width="6.199999809265137" hidden="0" customWidth="1"/>
    <x:col min="4" max="4" width="6.199999809265137" hidden="0" customWidth="1"/>
    <x:col min="5" max="5" width="6.199999809265137" hidden="0" customWidth="1"/>
    <x:col min="6" max="6" width="6.199999809265137" hidden="0" customWidth="1"/>
    <x:col min="7" max="7" width="6.199999809265137" hidden="0" customWidth="1"/>
    <x:col min="8" max="8" width="6.199999809265137" hidden="0" customWidth="1"/>
    <x:col min="9" max="9" width="6.199999809265137" hidden="0" customWidth="1"/>
    <x:col min="10" max="10" width="6.199999809265137" hidden="0" customWidth="1"/>
    <x:col min="11" max="11" width="6.199999809265137" hidden="0" customWidth="1"/>
    <x:col min="12" max="12" width="6.199999809265137" hidden="0" customWidth="1"/>
    <x:col min="13" max="13" width="6.199999809265137" hidden="0" customWidth="1"/>
    <x:col min="14" max="14" width="6.199999809265137" hidden="0" customWidth="1"/>
    <x:col min="15" max="15" width="6.199999809265137" hidden="0" customWidth="1"/>
    <x:col min="16" max="16" width="6.199999809265137" hidden="0" customWidth="1"/>
    <x:col min="17" max="17" width="6.199999809265137" hidden="0" customWidth="1"/>
    <x:col min="18" max="18" width="6.199999809265137" hidden="0" customWidth="1"/>
    <x:col min="19" max="19" width="6.199999809265137" hidden="0" customWidth="1"/>
    <x:col min="20" max="20" width="6.199999809265137" hidden="0" customWidth="1"/>
    <x:col min="21" max="21" width="6.199999809265137" hidden="0" customWidth="1"/>
    <x:col min="22" max="22" width="6.199999809265137" hidden="0" customWidth="1"/>
    <x:col min="23" max="23" width="6.199999809265137" hidden="0" customWidth="1"/>
    <x:col min="24" max="24" width="6.199999809265137" hidden="0" customWidth="1"/>
    <x:col min="25" max="25" width="6.199999809265137" hidden="0" customWidth="1"/>
    <x:col min="26" max="26" width="6.199999809265137" hidden="0" customWidth="1"/>
    <x:col min="27" max="27" width="6.199999809265137" hidden="0" customWidth="1"/>
    <x:col min="28" max="28" width="6.199999809265137" hidden="0" customWidth="1"/>
    <x:col min="29" max="29" width="6.199999809265137" hidden="0" customWidth="1"/>
    <x:col min="30" max="30" width="6.199999809265137" hidden="0" customWidth="1"/>
    <x:col min="31" max="31" width="6.199999809265137" hidden="0" customWidth="1"/>
    <x:col min="32" max="32" width="6.199999809265137" hidden="0" customWidth="1"/>
    <x:col min="33" max="33" width="6.199999809265137" hidden="0" customWidth="1"/>
    <x:col min="34" max="34" width="12" hidden="0" customWidth="1"/>
    <x:col min="35" max="35" width="12" hidden="0" customWidth="1"/>
    <x:col min="36" max="36" width="12" hidden="0" customWidth="1"/>
    <x:col min="37" max="37" width="12" hidden="0" customWidth="1"/>
    <x:col min="38" max="38" width="12" hidden="0" customWidth="1"/>
    <x:col min="39" max="39" width="12" hidden="0" customWidth="1"/>
  </x:cols>
  <x:sheetData>
    <x:row r="1" ht="32" customHeight="1">
      <x:c r="A1" s="88" t="str">
        <x:v>Arbeitsplan / Dienstplan</x:v>
      </x:c>
      <x:c r="B1" s="88"/>
      <x:c r="C1" s="88"/>
      <x:c r="D1" s="88"/>
      <x:c r="E1" s="88"/>
      <x:c r="F1" s="88"/>
      <x:c r="G1" s="89"/>
      <x:c r="H1" s="89"/>
      <x:c r="I1" s="89"/>
      <x:c r="J1" s="89"/>
      <x:c r="K1" s="89"/>
      <x:c r="L1" s="89"/>
      <x:c r="M1" s="89"/>
      <x:c r="N1" s="89"/>
      <x:c r="O1" s="89"/>
      <x:c r="P1" s="89"/>
      <x:c r="Q1" s="89"/>
      <x:c r="R1" s="89"/>
      <x:c r="S1" s="89"/>
      <x:c r="T1" s="89"/>
      <x:c r="U1" s="89"/>
      <x:c r="V1" s="89"/>
      <x:c r="W1" s="89"/>
      <x:c r="X1" s="89"/>
      <x:c r="Y1" s="89"/>
      <x:c r="Z1" s="89"/>
      <x:c r="AA1" s="89"/>
      <x:c r="AB1" s="89"/>
      <x:c r="AC1" s="89"/>
      <x:c r="AD1" s="89"/>
      <x:c r="AE1" s="89"/>
      <x:c r="AF1" s="89"/>
      <x:c r="AG1" s="89"/>
      <x:c r="AH1" s="89"/>
      <x:c r="AI1" s="89"/>
      <x:c r="AJ1" s="89"/>
      <x:c r="AK1" s="89"/>
      <x:c r="AL1" s="89"/>
      <x:c r="AM1" s="89"/>
    </x:row>
    <x:row r="2">
      <x:c r="A2" s="89"/>
      <x:c r="B2" s="89"/>
      <x:c r="C2" s="89"/>
      <x:c r="D2" s="89"/>
      <x:c r="E2" s="89"/>
      <x:c r="F2" s="89"/>
      <x:c r="G2" s="89"/>
      <x:c r="H2" s="89"/>
      <x:c r="I2" s="89"/>
      <x:c r="J2" s="89"/>
      <x:c r="K2" s="89"/>
      <x:c r="L2" s="89"/>
      <x:c r="M2" s="89"/>
      <x:c r="N2" s="89"/>
      <x:c r="O2" s="89"/>
      <x:c r="P2" s="89"/>
      <x:c r="Q2" s="89"/>
      <x:c r="R2" s="89"/>
      <x:c r="S2" s="89"/>
      <x:c r="T2" s="89"/>
      <x:c r="U2" s="89"/>
      <x:c r="V2" s="89"/>
      <x:c r="W2" s="89"/>
      <x:c r="X2" s="89"/>
      <x:c r="Y2" s="89"/>
      <x:c r="Z2" s="89"/>
      <x:c r="AA2" s="89"/>
      <x:c r="AB2" s="89"/>
      <x:c r="AC2" s="89"/>
      <x:c r="AD2" s="89"/>
      <x:c r="AE2" s="89"/>
      <x:c r="AF2" s="89"/>
      <x:c r="AG2" s="89"/>
      <x:c r="AH2" s="89"/>
      <x:c r="AI2" s="89"/>
      <x:c r="AJ2" s="89"/>
      <x:c r="AK2" s="89"/>
      <x:c r="AL2" s="89"/>
      <x:c r="AM2" s="89"/>
    </x:row>
    <x:row r="3">
      <x:c r="A3" s="90" t="str">
        <x:v>Abteilung:</x:v>
      </x:c>
      <x:c r="B3" s="91" t="str">
        <x:v>Beispiel-Abteilung</x:v>
      </x:c>
      <x:c r="C3" s="91" t="str"/>
      <x:c r="D3" s="90" t="str">
        <x:v>Dienstplaner:</x:v>
      </x:c>
      <x:c r="E3" s="91" t="str"/>
      <x:c r="F3" s="91" t="str">
        <x:v>Max Müller</x:v>
      </x:c>
      <x:c r="G3" s="164" t="str"/>
      <x:c r="H3" s="90" t="str">
        <x:v>Jahr:</x:v>
      </x:c>
      <x:c r="I3" s="91" t="n">
        <x:v>2026</x:v>
      </x:c>
      <x:c r="J3" s="164" t="str"/>
      <x:c r="K3" s="90" t="str">
        <x:v>Monat:</x:v>
      </x:c>
      <x:c r="L3" s="91" t="str">
        <x:v>Oktober</x:v>
      </x:c>
      <x:c r="M3" s="91" t="str"/>
      <x:c r="N3" s="91" t="str"/>
      <x:c r="O3" s="89"/>
      <x:c r="P3" s="89"/>
      <x:c r="Q3" s="89"/>
      <x:c r="R3" s="89"/>
      <x:c r="S3" s="89"/>
      <x:c r="T3" s="89"/>
      <x:c r="U3" s="89"/>
      <x:c r="V3" s="89"/>
      <x:c r="W3" s="89"/>
      <x:c r="X3" s="89"/>
      <x:c r="Y3" s="89"/>
      <x:c r="Z3" s="89"/>
      <x:c r="AA3" s="89"/>
      <x:c r="AB3" s="89"/>
      <x:c r="AC3" s="89"/>
      <x:c r="AD3" s="89"/>
      <x:c r="AE3" s="89"/>
      <x:c r="AF3" s="89"/>
      <x:c r="AG3" s="89"/>
      <x:c r="AH3" s="89"/>
      <x:c r="AI3" s="89"/>
      <x:c r="AJ3" s="89"/>
      <x:c r="AK3" s="89"/>
      <x:c r="AL3" s="89"/>
      <x:c r="AM3" s="89"/>
    </x:row>
    <x:row r="4">
      <x:c r="A4" s="90" t="str">
        <x:v>Hinweis:</x:v>
      </x:c>
      <x:c r="B4" s="92" t="str">
        <x:v>Schichtcodes und Zeiten sind frei anpassbar. Die Arbeitsmappe ist nicht geschützt.</x:v>
      </x:c>
      <x:c r="C4" s="92" t="str"/>
      <x:c r="D4" s="92" t="str"/>
      <x:c r="E4" s="92" t="str"/>
      <x:c r="F4" s="92" t="str"/>
      <x:c r="G4" s="92" t="str"/>
      <x:c r="H4" s="92" t="str"/>
      <x:c r="I4" s="92" t="str"/>
      <x:c r="J4" s="92" t="str"/>
      <x:c r="K4" s="92" t="str"/>
      <x:c r="L4" s="92" t="str"/>
      <x:c r="M4" s="92" t="str"/>
      <x:c r="N4" s="92" t="str"/>
      <x:c r="O4" s="89"/>
      <x:c r="P4" s="89"/>
      <x:c r="Q4" s="89"/>
      <x:c r="R4" s="89"/>
      <x:c r="S4" s="89"/>
      <x:c r="T4" s="89"/>
      <x:c r="U4" s="89"/>
      <x:c r="V4" s="89"/>
      <x:c r="W4" s="89"/>
      <x:c r="X4" s="89"/>
      <x:c r="Y4" s="89"/>
      <x:c r="Z4" s="89"/>
      <x:c r="AA4" s="89"/>
      <x:c r="AB4" s="89"/>
      <x:c r="AC4" s="89"/>
      <x:c r="AD4" s="89"/>
      <x:c r="AE4" s="89"/>
      <x:c r="AF4" s="89"/>
      <x:c r="AG4" s="89"/>
      <x:c r="AH4" s="89"/>
      <x:c r="AI4" s="89"/>
      <x:c r="AJ4" s="89"/>
      <x:c r="AK4" s="89"/>
      <x:c r="AL4" s="89"/>
      <x:c r="AM4" s="89"/>
    </x:row>
    <x:row r="5">
      <x:c r="A5" s="89"/>
      <x:c r="B5" s="89"/>
      <x:c r="C5" s="89"/>
      <x:c r="D5" s="89"/>
      <x:c r="E5" s="89"/>
      <x:c r="F5" s="89"/>
      <x:c r="G5" s="89"/>
      <x:c r="H5" s="89"/>
      <x:c r="I5" s="89"/>
      <x:c r="J5" s="89"/>
      <x:c r="K5" s="89"/>
      <x:c r="L5" s="89"/>
      <x:c r="M5" s="89"/>
      <x:c r="N5" s="89"/>
      <x:c r="O5" s="89"/>
      <x:c r="P5" s="89"/>
      <x:c r="Q5" s="89"/>
      <x:c r="R5" s="89"/>
      <x:c r="S5" s="89"/>
      <x:c r="T5" s="89"/>
      <x:c r="U5" s="89"/>
      <x:c r="V5" s="89"/>
      <x:c r="W5" s="89"/>
      <x:c r="X5" s="89"/>
      <x:c r="Y5" s="89"/>
      <x:c r="Z5" s="89"/>
      <x:c r="AA5" s="89"/>
      <x:c r="AB5" s="89"/>
      <x:c r="AC5" s="89"/>
      <x:c r="AD5" s="89"/>
      <x:c r="AE5" s="89"/>
      <x:c r="AF5" s="89"/>
      <x:c r="AG5" s="89"/>
      <x:c r="AH5" s="89"/>
      <x:c r="AI5" s="89"/>
      <x:c r="AJ5" s="89"/>
      <x:c r="AK5" s="89"/>
      <x:c r="AL5" s="89"/>
      <x:c r="AM5" s="89"/>
    </x:row>
    <x:row r="6" ht="24" customHeight="1">
      <x:c r="A6" s="93" t="str">
        <x:v>Schichtcodes und Legende</x:v>
      </x:c>
      <x:c r="B6" s="93"/>
      <x:c r="C6" s="93"/>
      <x:c r="D6" s="93"/>
      <x:c r="E6" s="93"/>
      <x:c r="F6" s="93"/>
      <x:c r="G6" s="93"/>
      <x:c r="H6" s="93"/>
      <x:c r="I6" s="89"/>
      <x:c r="J6" s="89"/>
      <x:c r="K6" s="89"/>
      <x:c r="L6" s="89"/>
      <x:c r="M6" s="89"/>
      <x:c r="N6" s="89"/>
      <x:c r="O6" s="89"/>
      <x:c r="P6" s="89"/>
      <x:c r="Q6" s="89"/>
      <x:c r="R6" s="89"/>
      <x:c r="S6" s="89"/>
      <x:c r="T6" s="89"/>
      <x:c r="U6" s="89"/>
      <x:c r="V6" s="89"/>
      <x:c r="W6" s="89"/>
      <x:c r="X6" s="89"/>
      <x:c r="Y6" s="89"/>
      <x:c r="Z6" s="89"/>
      <x:c r="AA6" s="89"/>
      <x:c r="AB6" s="89"/>
      <x:c r="AC6" s="89"/>
      <x:c r="AD6" s="89"/>
      <x:c r="AE6" s="89"/>
      <x:c r="AF6" s="89"/>
      <x:c r="AG6" s="89"/>
      <x:c r="AH6" s="89"/>
      <x:c r="AI6" s="89"/>
      <x:c r="AJ6" s="89"/>
      <x:c r="AK6" s="89"/>
      <x:c r="AL6" s="89"/>
      <x:c r="AM6" s="89"/>
    </x:row>
    <x:row r="7" ht="24" customHeight="1">
      <x:c r="A7" s="94" t="str">
        <x:v>Code</x:v>
      </x:c>
      <x:c r="B7" s="94" t="str">
        <x:v>Bezeichnung</x:v>
      </x:c>
      <x:c r="C7" s="94" t="str">
        <x:v>Start 1</x:v>
      </x:c>
      <x:c r="D7" s="94" t="str">
        <x:v>Ende 1</x:v>
      </x:c>
      <x:c r="E7" s="94" t="str">
        <x:v>Start 2</x:v>
      </x:c>
      <x:c r="F7" s="94" t="str">
        <x:v>Ende 2</x:v>
      </x:c>
      <x:c r="G7" s="94" t="str">
        <x:v>Arbeitszeit</x:v>
      </x:c>
      <x:c r="H7" s="94" t="str">
        <x:v>Farbe</x:v>
      </x:c>
      <x:c r="I7" s="89"/>
      <x:c r="J7" s="89"/>
      <x:c r="K7" s="89"/>
      <x:c r="L7" s="89"/>
      <x:c r="M7" s="89"/>
      <x:c r="N7" s="89"/>
      <x:c r="O7" s="89"/>
      <x:c r="P7" s="89"/>
      <x:c r="Q7" s="89"/>
      <x:c r="R7" s="89"/>
      <x:c r="S7" s="89"/>
      <x:c r="T7" s="89"/>
      <x:c r="U7" s="89"/>
      <x:c r="V7" s="89"/>
      <x:c r="W7" s="89"/>
      <x:c r="X7" s="89"/>
      <x:c r="Y7" s="89"/>
      <x:c r="Z7" s="89"/>
      <x:c r="AA7" s="89"/>
      <x:c r="AB7" s="89"/>
      <x:c r="AC7" s="89"/>
      <x:c r="AD7" s="89"/>
      <x:c r="AE7" s="89"/>
      <x:c r="AF7" s="89"/>
      <x:c r="AG7" s="89"/>
      <x:c r="AH7" s="89"/>
      <x:c r="AI7" s="89"/>
      <x:c r="AJ7" s="89"/>
      <x:c r="AK7" s="89"/>
      <x:c r="AL7" s="89"/>
      <x:c r="AM7" s="89"/>
    </x:row>
    <x:row r="8">
      <x:c r="A8" s="91" t="str">
        <x:v>1A</x:v>
      </x:c>
      <x:c r="B8" s="91" t="str">
        <x:v>Frühdienst</x:v>
      </x:c>
      <x:c r="C8" s="91" t="str">
        <x:v>08:00</x:v>
      </x:c>
      <x:c r="D8" s="91" t="str">
        <x:v>16:30</x:v>
      </x:c>
      <x:c r="E8" s="91" t="str"/>
      <x:c r="F8" s="91" t="str"/>
      <x:c r="G8" s="168" t="n">
        <x:v>8.5</x:v>
      </x:c>
      <x:c r="H8" s="96" t="str">
        <x:v>1A</x:v>
      </x:c>
      <x:c r="I8" s="89"/>
      <x:c r="J8" s="89"/>
      <x:c r="K8" s="89"/>
      <x:c r="L8" s="89"/>
      <x:c r="M8" s="89"/>
      <x:c r="N8" s="89"/>
      <x:c r="O8" s="89"/>
      <x:c r="P8" s="89"/>
      <x:c r="Q8" s="89"/>
      <x:c r="R8" s="89"/>
      <x:c r="S8" s="89"/>
      <x:c r="T8" s="89"/>
      <x:c r="U8" s="89"/>
      <x:c r="V8" s="89"/>
      <x:c r="W8" s="89"/>
      <x:c r="X8" s="89"/>
      <x:c r="Y8" s="89"/>
      <x:c r="Z8" s="89"/>
      <x:c r="AA8" s="89"/>
      <x:c r="AB8" s="89"/>
      <x:c r="AC8" s="89"/>
      <x:c r="AD8" s="89"/>
      <x:c r="AE8" s="89"/>
      <x:c r="AF8" s="89"/>
      <x:c r="AG8" s="89"/>
      <x:c r="AH8" s="89"/>
      <x:c r="AI8" s="89"/>
      <x:c r="AJ8" s="89"/>
      <x:c r="AK8" s="89"/>
      <x:c r="AL8" s="89"/>
      <x:c r="AM8" s="89"/>
    </x:row>
    <x:row r="9">
      <x:c r="A9" s="91" t="str">
        <x:v>1B</x:v>
      </x:c>
      <x:c r="B9" s="91" t="str">
        <x:v>Spätdienst</x:v>
      </x:c>
      <x:c r="C9" s="91" t="str">
        <x:v>10:45</x:v>
      </x:c>
      <x:c r="D9" s="91" t="str">
        <x:v>19:15</x:v>
      </x:c>
      <x:c r="E9" s="91" t="str"/>
      <x:c r="F9" s="91" t="str"/>
      <x:c r="G9" s="168" t="n">
        <x:v>8.5</x:v>
      </x:c>
      <x:c r="H9" s="97" t="str">
        <x:v>1B</x:v>
      </x:c>
      <x:c r="I9" s="89"/>
      <x:c r="J9" s="89"/>
      <x:c r="K9" s="89"/>
      <x:c r="L9" s="89"/>
      <x:c r="M9" s="89"/>
      <x:c r="N9" s="89"/>
      <x:c r="O9" s="89"/>
      <x:c r="P9" s="89"/>
      <x:c r="Q9" s="89"/>
      <x:c r="R9" s="89"/>
      <x:c r="S9" s="89"/>
      <x:c r="T9" s="89"/>
      <x:c r="U9" s="89"/>
      <x:c r="V9" s="89"/>
      <x:c r="W9" s="89"/>
      <x:c r="X9" s="89"/>
      <x:c r="Y9" s="89"/>
      <x:c r="Z9" s="89"/>
      <x:c r="AA9" s="89"/>
      <x:c r="AB9" s="89"/>
      <x:c r="AC9" s="89"/>
      <x:c r="AD9" s="89"/>
      <x:c r="AE9" s="89"/>
      <x:c r="AF9" s="89"/>
      <x:c r="AG9" s="89"/>
      <x:c r="AH9" s="89"/>
      <x:c r="AI9" s="89"/>
      <x:c r="AJ9" s="89"/>
      <x:c r="AK9" s="89"/>
      <x:c r="AL9" s="89"/>
      <x:c r="AM9" s="89"/>
    </x:row>
    <x:row r="10">
      <x:c r="A10" s="91" t="str">
        <x:v>2A</x:v>
      </x:c>
      <x:c r="B10" s="91" t="str">
        <x:v>Geteilter Dienst</x:v>
      </x:c>
      <x:c r="C10" s="91" t="str">
        <x:v>08:00</x:v>
      </x:c>
      <x:c r="D10" s="91" t="str">
        <x:v>12:00</x:v>
      </x:c>
      <x:c r="E10" s="91" t="str">
        <x:v>13:15</x:v>
      </x:c>
      <x:c r="F10" s="91" t="str">
        <x:v>18:00</x:v>
      </x:c>
      <x:c r="G10" s="168" t="n">
        <x:v>8.75</x:v>
      </x:c>
      <x:c r="H10" s="98" t="str">
        <x:v>2A</x:v>
      </x:c>
      <x:c r="I10" s="89"/>
      <x:c r="J10" s="89"/>
      <x:c r="K10" s="89"/>
      <x:c r="L10" s="89"/>
      <x:c r="M10" s="89"/>
      <x:c r="N10" s="89"/>
      <x:c r="O10" s="89"/>
      <x:c r="P10" s="89"/>
      <x:c r="Q10" s="89"/>
      <x:c r="R10" s="89"/>
      <x:c r="S10" s="89"/>
      <x:c r="T10" s="89"/>
      <x:c r="U10" s="89"/>
      <x:c r="V10" s="89"/>
      <x:c r="W10" s="89"/>
      <x:c r="X10" s="89"/>
      <x:c r="Y10" s="89"/>
      <x:c r="Z10" s="89"/>
      <x:c r="AA10" s="89"/>
      <x:c r="AB10" s="89"/>
      <x:c r="AC10" s="89"/>
      <x:c r="AD10" s="89"/>
      <x:c r="AE10" s="89"/>
      <x:c r="AF10" s="89"/>
      <x:c r="AG10" s="89"/>
      <x:c r="AH10" s="89"/>
      <x:c r="AI10" s="89"/>
      <x:c r="AJ10" s="89"/>
      <x:c r="AK10" s="89"/>
      <x:c r="AL10" s="89"/>
      <x:c r="AM10" s="89"/>
    </x:row>
    <x:row r="11">
      <x:c r="A11" s="91" t="str">
        <x:v>2B</x:v>
      </x:c>
      <x:c r="B11" s="91" t="str">
        <x:v>Abenddienst</x:v>
      </x:c>
      <x:c r="C11" s="91" t="str">
        <x:v>13:00</x:v>
      </x:c>
      <x:c r="D11" s="91" t="str">
        <x:v>21:30</x:v>
      </x:c>
      <x:c r="E11" s="91" t="str"/>
      <x:c r="F11" s="91" t="str"/>
      <x:c r="G11" s="168" t="n">
        <x:v>8.5</x:v>
      </x:c>
      <x:c r="H11" s="99" t="str">
        <x:v>2B</x:v>
      </x:c>
      <x:c r="I11" s="89"/>
      <x:c r="J11" s="89"/>
      <x:c r="K11" s="89"/>
      <x:c r="L11" s="89"/>
      <x:c r="M11" s="89"/>
      <x:c r="N11" s="89"/>
      <x:c r="O11" s="89"/>
      <x:c r="P11" s="89"/>
      <x:c r="Q11" s="89"/>
      <x:c r="R11" s="89"/>
      <x:c r="S11" s="89"/>
      <x:c r="T11" s="89"/>
      <x:c r="U11" s="89"/>
      <x:c r="V11" s="89"/>
      <x:c r="W11" s="89"/>
      <x:c r="X11" s="89"/>
      <x:c r="Y11" s="89"/>
      <x:c r="Z11" s="89"/>
      <x:c r="AA11" s="89"/>
      <x:c r="AB11" s="89"/>
      <x:c r="AC11" s="89"/>
      <x:c r="AD11" s="89"/>
      <x:c r="AE11" s="89"/>
      <x:c r="AF11" s="89"/>
      <x:c r="AG11" s="89"/>
      <x:c r="AH11" s="89"/>
      <x:c r="AI11" s="89"/>
      <x:c r="AJ11" s="89"/>
      <x:c r="AK11" s="89"/>
      <x:c r="AL11" s="89"/>
      <x:c r="AM11" s="89"/>
    </x:row>
    <x:row r="12">
      <x:c r="A12" s="91" t="str">
        <x:v>FR</x:v>
      </x:c>
      <x:c r="B12" s="91" t="str">
        <x:v>Frei</x:v>
      </x:c>
      <x:c r="C12" s="91" t="str"/>
      <x:c r="D12" s="91" t="str"/>
      <x:c r="E12" s="91" t="str"/>
      <x:c r="F12" s="91" t="str"/>
      <x:c r="G12" s="168" t="n">
        <x:v>0</x:v>
      </x:c>
      <x:c r="H12" s="100" t="str">
        <x:v>FR</x:v>
      </x:c>
      <x:c r="I12" s="89"/>
      <x:c r="J12" s="89"/>
      <x:c r="K12" s="89"/>
      <x:c r="L12" s="89"/>
      <x:c r="M12" s="89"/>
      <x:c r="N12" s="89"/>
      <x:c r="O12" s="89"/>
      <x:c r="P12" s="89"/>
      <x:c r="Q12" s="89"/>
      <x:c r="R12" s="89"/>
      <x:c r="S12" s="89"/>
      <x:c r="T12" s="89"/>
      <x:c r="U12" s="89"/>
      <x:c r="V12" s="89"/>
      <x:c r="W12" s="89"/>
      <x:c r="X12" s="89"/>
      <x:c r="Y12" s="89"/>
      <x:c r="Z12" s="89"/>
      <x:c r="AA12" s="89"/>
      <x:c r="AB12" s="89"/>
      <x:c r="AC12" s="89"/>
      <x:c r="AD12" s="89"/>
      <x:c r="AE12" s="89"/>
      <x:c r="AF12" s="89"/>
      <x:c r="AG12" s="89"/>
      <x:c r="AH12" s="89"/>
      <x:c r="AI12" s="89"/>
      <x:c r="AJ12" s="89"/>
      <x:c r="AK12" s="89"/>
      <x:c r="AL12" s="89"/>
      <x:c r="AM12" s="89"/>
    </x:row>
    <x:row r="13">
      <x:c r="A13" s="91" t="str">
        <x:v>F</x:v>
      </x:c>
      <x:c r="B13" s="91" t="str">
        <x:v>Ferien / Urlaub</x:v>
      </x:c>
      <x:c r="C13" s="91" t="str"/>
      <x:c r="D13" s="91" t="str"/>
      <x:c r="E13" s="91" t="str"/>
      <x:c r="F13" s="91" t="str"/>
      <x:c r="G13" s="168" t="n">
        <x:v>0</x:v>
      </x:c>
      <x:c r="H13" s="101" t="str">
        <x:v>F</x:v>
      </x:c>
      <x:c r="I13" s="89"/>
      <x:c r="J13" s="89"/>
      <x:c r="K13" s="89"/>
      <x:c r="L13" s="89"/>
      <x:c r="M13" s="89"/>
      <x:c r="N13" s="89"/>
      <x:c r="O13" s="89"/>
      <x:c r="P13" s="89"/>
      <x:c r="Q13" s="89"/>
      <x:c r="R13" s="89"/>
      <x:c r="S13" s="89"/>
      <x:c r="T13" s="89"/>
      <x:c r="U13" s="89"/>
      <x:c r="V13" s="89"/>
      <x:c r="W13" s="89"/>
      <x:c r="X13" s="89"/>
      <x:c r="Y13" s="89"/>
      <x:c r="Z13" s="89"/>
      <x:c r="AA13" s="89"/>
      <x:c r="AB13" s="89"/>
      <x:c r="AC13" s="89"/>
      <x:c r="AD13" s="89"/>
      <x:c r="AE13" s="89"/>
      <x:c r="AF13" s="89"/>
      <x:c r="AG13" s="89"/>
      <x:c r="AH13" s="89"/>
      <x:c r="AI13" s="89"/>
      <x:c r="AJ13" s="89"/>
      <x:c r="AK13" s="89"/>
      <x:c r="AL13" s="89"/>
      <x:c r="AM13" s="89"/>
    </x:row>
    <x:row r="14">
      <x:c r="A14" s="91" t="str">
        <x:v>K</x:v>
      </x:c>
      <x:c r="B14" s="91" t="str">
        <x:v>Krank</x:v>
      </x:c>
      <x:c r="C14" s="91" t="str"/>
      <x:c r="D14" s="91" t="str"/>
      <x:c r="E14" s="91" t="str"/>
      <x:c r="F14" s="91" t="str"/>
      <x:c r="G14" s="168" t="n">
        <x:v>0</x:v>
      </x:c>
      <x:c r="H14" s="102" t="str">
        <x:v>K</x:v>
      </x:c>
      <x:c r="I14" s="89"/>
      <x:c r="J14" s="89"/>
      <x:c r="K14" s="89"/>
      <x:c r="L14" s="89"/>
      <x:c r="M14" s="89"/>
      <x:c r="N14" s="89"/>
      <x:c r="O14" s="89"/>
      <x:c r="P14" s="89"/>
      <x:c r="Q14" s="89"/>
      <x:c r="R14" s="89"/>
      <x:c r="S14" s="89"/>
      <x:c r="T14" s="89"/>
      <x:c r="U14" s="89"/>
      <x:c r="V14" s="89"/>
      <x:c r="W14" s="89"/>
      <x:c r="X14" s="89"/>
      <x:c r="Y14" s="89"/>
      <x:c r="Z14" s="89"/>
      <x:c r="AA14" s="89"/>
      <x:c r="AB14" s="89"/>
      <x:c r="AC14" s="89"/>
      <x:c r="AD14" s="89"/>
      <x:c r="AE14" s="89"/>
      <x:c r="AF14" s="89"/>
      <x:c r="AG14" s="89"/>
      <x:c r="AH14" s="89"/>
      <x:c r="AI14" s="89"/>
      <x:c r="AJ14" s="89"/>
      <x:c r="AK14" s="89"/>
      <x:c r="AL14" s="89"/>
      <x:c r="AM14" s="89"/>
    </x:row>
    <x:row r="15">
      <x:c r="A15" s="91" t="str">
        <x:v>U</x:v>
      </x:c>
      <x:c r="B15" s="91" t="str">
        <x:v>Unfall</x:v>
      </x:c>
      <x:c r="C15" s="91" t="str"/>
      <x:c r="D15" s="91" t="str"/>
      <x:c r="E15" s="91" t="str"/>
      <x:c r="F15" s="91" t="str"/>
      <x:c r="G15" s="168" t="n">
        <x:v>0</x:v>
      </x:c>
      <x:c r="H15" s="103" t="str">
        <x:v>U</x:v>
      </x:c>
      <x:c r="I15" s="89"/>
      <x:c r="J15" s="89"/>
      <x:c r="K15" s="89"/>
      <x:c r="L15" s="89"/>
      <x:c r="M15" s="89"/>
      <x:c r="N15" s="89"/>
      <x:c r="O15" s="89"/>
      <x:c r="P15" s="89"/>
      <x:c r="Q15" s="89"/>
      <x:c r="R15" s="89"/>
      <x:c r="S15" s="89"/>
      <x:c r="T15" s="89"/>
      <x:c r="U15" s="89"/>
      <x:c r="V15" s="89"/>
      <x:c r="W15" s="89"/>
      <x:c r="X15" s="89"/>
      <x:c r="Y15" s="89"/>
      <x:c r="Z15" s="89"/>
      <x:c r="AA15" s="89"/>
      <x:c r="AB15" s="89"/>
      <x:c r="AC15" s="89"/>
      <x:c r="AD15" s="89"/>
      <x:c r="AE15" s="89"/>
      <x:c r="AF15" s="89"/>
      <x:c r="AG15" s="89"/>
      <x:c r="AH15" s="89"/>
      <x:c r="AI15" s="89"/>
      <x:c r="AJ15" s="89"/>
      <x:c r="AK15" s="89"/>
      <x:c r="AL15" s="89"/>
      <x:c r="AM15" s="89"/>
    </x:row>
    <x:row r="16">
      <x:c r="A16" s="89"/>
      <x:c r="B16" s="89"/>
      <x:c r="C16" s="89"/>
      <x:c r="D16" s="89"/>
      <x:c r="E16" s="89"/>
      <x:c r="F16" s="89"/>
      <x:c r="G16" s="89"/>
      <x:c r="H16" s="89"/>
      <x:c r="I16" s="89"/>
      <x:c r="J16" s="89"/>
      <x:c r="K16" s="89"/>
      <x:c r="L16" s="89"/>
      <x:c r="M16" s="89"/>
      <x:c r="N16" s="89"/>
      <x:c r="O16" s="89"/>
      <x:c r="P16" s="89"/>
      <x:c r="Q16" s="89"/>
      <x:c r="R16" s="89"/>
      <x:c r="S16" s="89"/>
      <x:c r="T16" s="89"/>
      <x:c r="U16" s="89"/>
      <x:c r="V16" s="89"/>
      <x:c r="W16" s="89"/>
      <x:c r="X16" s="89"/>
      <x:c r="Y16" s="89"/>
      <x:c r="Z16" s="89"/>
      <x:c r="AA16" s="89"/>
      <x:c r="AB16" s="89"/>
      <x:c r="AC16" s="89"/>
      <x:c r="AD16" s="89"/>
      <x:c r="AE16" s="89"/>
      <x:c r="AF16" s="89"/>
      <x:c r="AG16" s="89"/>
      <x:c r="AH16" s="89"/>
      <x:c r="AI16" s="89"/>
      <x:c r="AJ16" s="89"/>
      <x:c r="AK16" s="89"/>
      <x:c r="AL16" s="89"/>
      <x:c r="AM16" s="89"/>
    </x:row>
    <x:row r="17" ht="24" customHeight="1">
      <x:c r="A17" s="89"/>
      <x:c r="B17" s="89"/>
      <x:c r="C17" s="93" t="str">
        <x:v>Oktober</x:v>
      </x:c>
      <x:c r="D17" s="93"/>
      <x:c r="E17" s="93"/>
      <x:c r="F17" s="93"/>
      <x:c r="G17" s="93"/>
      <x:c r="H17" s="93"/>
      <x:c r="I17" s="93"/>
      <x:c r="J17" s="93"/>
      <x:c r="K17" s="93"/>
      <x:c r="L17" s="93"/>
      <x:c r="M17" s="93"/>
      <x:c r="N17" s="93"/>
      <x:c r="O17" s="93"/>
      <x:c r="P17" s="93"/>
      <x:c r="Q17" s="93"/>
      <x:c r="R17" s="93"/>
      <x:c r="S17" s="93"/>
      <x:c r="T17" s="93"/>
      <x:c r="U17" s="93"/>
      <x:c r="V17" s="93"/>
      <x:c r="W17" s="93"/>
      <x:c r="X17" s="93"/>
      <x:c r="Y17" s="93"/>
      <x:c r="Z17" s="93"/>
      <x:c r="AA17" s="93"/>
      <x:c r="AB17" s="93"/>
      <x:c r="AC17" s="93"/>
      <x:c r="AD17" s="93"/>
      <x:c r="AE17" s="93"/>
      <x:c r="AF17" s="93"/>
      <x:c r="AG17" s="93"/>
      <x:c r="AH17" s="93" t="str">
        <x:v>Monatliche Kontrolle</x:v>
      </x:c>
      <x:c r="AI17" s="93"/>
      <x:c r="AJ17" s="93"/>
      <x:c r="AK17" s="93"/>
      <x:c r="AL17" s="93"/>
      <x:c r="AM17" s="93"/>
    </x:row>
    <x:row r="18" ht="24" customHeight="1">
      <x:c r="A18" s="94" t="str">
        <x:v>MitarbeiterIn</x:v>
      </x:c>
      <x:c r="B18" s="94" t="str">
        <x:v>Bemerkung</x:v>
      </x:c>
      <x:c r="C18" s="104" t="str">
        <x:f>IF(COLUMN()-2&lt;=DAY(EOMONTH(DATE($I$3,10,1),0)),RIGHT("0"&amp;COLUMN()-2,2)&amp;"."&amp;RIGHT("0"&amp;10,2)&amp;".","")</x:f>
        <x:v>1.10.</x:v>
      </x:c>
      <x:c r="D18" s="104" t="str">
        <x:f>IF(COLUMN()-2&lt;=DAY(EOMONTH(DATE($I$3,10,1),0)),RIGHT("0"&amp;COLUMN()-2,2)&amp;"."&amp;RIGHT("0"&amp;10,2)&amp;".","")</x:f>
        <x:v>2.10.</x:v>
      </x:c>
      <x:c r="E18" s="104" t="str">
        <x:f>IF(COLUMN()-2&lt;=DAY(EOMONTH(DATE($I$3,10,1),0)),RIGHT("0"&amp;COLUMN()-2,2)&amp;"."&amp;RIGHT("0"&amp;10,2)&amp;".","")</x:f>
        <x:v>3.10.</x:v>
      </x:c>
      <x:c r="F18" s="104" t="str">
        <x:f>IF(COLUMN()-2&lt;=DAY(EOMONTH(DATE($I$3,10,1),0)),RIGHT("0"&amp;COLUMN()-2,2)&amp;"."&amp;RIGHT("0"&amp;10,2)&amp;".","")</x:f>
        <x:v>4.10.</x:v>
      </x:c>
      <x:c r="G18" s="104" t="str">
        <x:f>IF(COLUMN()-2&lt;=DAY(EOMONTH(DATE($I$3,10,1),0)),RIGHT("0"&amp;COLUMN()-2,2)&amp;"."&amp;RIGHT("0"&amp;10,2)&amp;".","")</x:f>
        <x:v>5.10.</x:v>
      </x:c>
      <x:c r="H18" s="104" t="str">
        <x:f>IF(COLUMN()-2&lt;=DAY(EOMONTH(DATE($I$3,10,1),0)),RIGHT("0"&amp;COLUMN()-2,2)&amp;"."&amp;RIGHT("0"&amp;10,2)&amp;".","")</x:f>
        <x:v>6.10.</x:v>
      </x:c>
      <x:c r="I18" s="104" t="str">
        <x:f>IF(COLUMN()-2&lt;=DAY(EOMONTH(DATE($I$3,10,1),0)),RIGHT("0"&amp;COLUMN()-2,2)&amp;"."&amp;RIGHT("0"&amp;10,2)&amp;".","")</x:f>
        <x:v>7.10.</x:v>
      </x:c>
      <x:c r="J18" s="104" t="str">
        <x:f>IF(COLUMN()-2&lt;=DAY(EOMONTH(DATE($I$3,10,1),0)),RIGHT("0"&amp;COLUMN()-2,2)&amp;"."&amp;RIGHT("0"&amp;10,2)&amp;".","")</x:f>
        <x:v>8.10.</x:v>
      </x:c>
      <x:c r="K18" s="104" t="str">
        <x:f>IF(COLUMN()-2&lt;=DAY(EOMONTH(DATE($I$3,10,1),0)),RIGHT("0"&amp;COLUMN()-2,2)&amp;"."&amp;RIGHT("0"&amp;10,2)&amp;".","")</x:f>
        <x:v>9.10.</x:v>
      </x:c>
      <x:c r="L18" s="104" t="str">
        <x:f>IF(COLUMN()-2&lt;=DAY(EOMONTH(DATE($I$3,10,1),0)),RIGHT("0"&amp;COLUMN()-2,2)&amp;"."&amp;RIGHT("0"&amp;10,2)&amp;".","")</x:f>
        <x:v>10.10.</x:v>
      </x:c>
      <x:c r="M18" s="104" t="str">
        <x:f>IF(COLUMN()-2&lt;=DAY(EOMONTH(DATE($I$3,10,1),0)),RIGHT("0"&amp;COLUMN()-2,2)&amp;"."&amp;RIGHT("0"&amp;10,2)&amp;".","")</x:f>
        <x:v>11.10.</x:v>
      </x:c>
      <x:c r="N18" s="104" t="str">
        <x:f>IF(COLUMN()-2&lt;=DAY(EOMONTH(DATE($I$3,10,1),0)),RIGHT("0"&amp;COLUMN()-2,2)&amp;"."&amp;RIGHT("0"&amp;10,2)&amp;".","")</x:f>
        <x:v>12.10.</x:v>
      </x:c>
      <x:c r="O18" s="104" t="str">
        <x:f>IF(COLUMN()-2&lt;=DAY(EOMONTH(DATE($I$3,10,1),0)),RIGHT("0"&amp;COLUMN()-2,2)&amp;"."&amp;RIGHT("0"&amp;10,2)&amp;".","")</x:f>
        <x:v>13.10.</x:v>
      </x:c>
      <x:c r="P18" s="104" t="str">
        <x:f>IF(COLUMN()-2&lt;=DAY(EOMONTH(DATE($I$3,10,1),0)),RIGHT("0"&amp;COLUMN()-2,2)&amp;"."&amp;RIGHT("0"&amp;10,2)&amp;".","")</x:f>
        <x:v>14.10.</x:v>
      </x:c>
      <x:c r="Q18" s="104" t="str">
        <x:f>IF(COLUMN()-2&lt;=DAY(EOMONTH(DATE($I$3,10,1),0)),RIGHT("0"&amp;COLUMN()-2,2)&amp;"."&amp;RIGHT("0"&amp;10,2)&amp;".","")</x:f>
        <x:v>15.10.</x:v>
      </x:c>
      <x:c r="R18" s="104" t="str">
        <x:f>IF(COLUMN()-2&lt;=DAY(EOMONTH(DATE($I$3,10,1),0)),RIGHT("0"&amp;COLUMN()-2,2)&amp;"."&amp;RIGHT("0"&amp;10,2)&amp;".","")</x:f>
        <x:v>16.10.</x:v>
      </x:c>
      <x:c r="S18" s="104" t="str">
        <x:f>IF(COLUMN()-2&lt;=DAY(EOMONTH(DATE($I$3,10,1),0)),RIGHT("0"&amp;COLUMN()-2,2)&amp;"."&amp;RIGHT("0"&amp;10,2)&amp;".","")</x:f>
        <x:v>17.10.</x:v>
      </x:c>
      <x:c r="T18" s="104" t="str">
        <x:f>IF(COLUMN()-2&lt;=DAY(EOMONTH(DATE($I$3,10,1),0)),RIGHT("0"&amp;COLUMN()-2,2)&amp;"."&amp;RIGHT("0"&amp;10,2)&amp;".","")</x:f>
        <x:v>18.10.</x:v>
      </x:c>
      <x:c r="U18" s="104" t="str">
        <x:f>IF(COLUMN()-2&lt;=DAY(EOMONTH(DATE($I$3,10,1),0)),RIGHT("0"&amp;COLUMN()-2,2)&amp;"."&amp;RIGHT("0"&amp;10,2)&amp;".","")</x:f>
        <x:v>19.10.</x:v>
      </x:c>
      <x:c r="V18" s="104" t="str">
        <x:f>IF(COLUMN()-2&lt;=DAY(EOMONTH(DATE($I$3,10,1),0)),RIGHT("0"&amp;COLUMN()-2,2)&amp;"."&amp;RIGHT("0"&amp;10,2)&amp;".","")</x:f>
        <x:v>20.10.</x:v>
      </x:c>
      <x:c r="W18" s="104" t="str">
        <x:f>IF(COLUMN()-2&lt;=DAY(EOMONTH(DATE($I$3,10,1),0)),RIGHT("0"&amp;COLUMN()-2,2)&amp;"."&amp;RIGHT("0"&amp;10,2)&amp;".","")</x:f>
        <x:v>21.10.</x:v>
      </x:c>
      <x:c r="X18" s="104" t="str">
        <x:f>IF(COLUMN()-2&lt;=DAY(EOMONTH(DATE($I$3,10,1),0)),RIGHT("0"&amp;COLUMN()-2,2)&amp;"."&amp;RIGHT("0"&amp;10,2)&amp;".","")</x:f>
        <x:v>22.10.</x:v>
      </x:c>
      <x:c r="Y18" s="104" t="str">
        <x:f>IF(COLUMN()-2&lt;=DAY(EOMONTH(DATE($I$3,10,1),0)),RIGHT("0"&amp;COLUMN()-2,2)&amp;"."&amp;RIGHT("0"&amp;10,2)&amp;".","")</x:f>
        <x:v>23.10.</x:v>
      </x:c>
      <x:c r="Z18" s="104" t="str">
        <x:f>IF(COLUMN()-2&lt;=DAY(EOMONTH(DATE($I$3,10,1),0)),RIGHT("0"&amp;COLUMN()-2,2)&amp;"."&amp;RIGHT("0"&amp;10,2)&amp;".","")</x:f>
        <x:v>24.10.</x:v>
      </x:c>
      <x:c r="AA18" s="104" t="str">
        <x:f>IF(COLUMN()-2&lt;=DAY(EOMONTH(DATE($I$3,10,1),0)),RIGHT("0"&amp;COLUMN()-2,2)&amp;"."&amp;RIGHT("0"&amp;10,2)&amp;".","")</x:f>
        <x:v>25.10.</x:v>
      </x:c>
      <x:c r="AB18" s="104" t="str">
        <x:f>IF(COLUMN()-2&lt;=DAY(EOMONTH(DATE($I$3,10,1),0)),RIGHT("0"&amp;COLUMN()-2,2)&amp;"."&amp;RIGHT("0"&amp;10,2)&amp;".","")</x:f>
        <x:v>26.10.</x:v>
      </x:c>
      <x:c r="AC18" s="104" t="str">
        <x:f>IF(COLUMN()-2&lt;=DAY(EOMONTH(DATE($I$3,10,1),0)),RIGHT("0"&amp;COLUMN()-2,2)&amp;"."&amp;RIGHT("0"&amp;10,2)&amp;".","")</x:f>
        <x:v>27.10.</x:v>
      </x:c>
      <x:c r="AD18" s="104" t="str">
        <x:f>IF(COLUMN()-2&lt;=DAY(EOMONTH(DATE($I$3,10,1),0)),RIGHT("0"&amp;COLUMN()-2,2)&amp;"."&amp;RIGHT("0"&amp;10,2)&amp;".","")</x:f>
        <x:v>28.10.</x:v>
      </x:c>
      <x:c r="AE18" s="104" t="str">
        <x:f>IF(COLUMN()-2&lt;=DAY(EOMONTH(DATE($I$3,10,1),0)),RIGHT("0"&amp;COLUMN()-2,2)&amp;"."&amp;RIGHT("0"&amp;10,2)&amp;".","")</x:f>
        <x:v>29.10.</x:v>
      </x:c>
      <x:c r="AF18" s="104" t="str">
        <x:f>IF(COLUMN()-2&lt;=DAY(EOMONTH(DATE($I$3,10,1),0)),RIGHT("0"&amp;COLUMN()-2,2)&amp;"."&amp;RIGHT("0"&amp;10,2)&amp;".","")</x:f>
        <x:v>30.10.</x:v>
      </x:c>
      <x:c r="AG18" s="104" t="str">
        <x:f>IF(COLUMN()-2&lt;=DAY(EOMONTH(DATE($I$3,10,1),0)),RIGHT("0"&amp;COLUMN()-2,2)&amp;"."&amp;RIGHT("0"&amp;10,2)&amp;".","")</x:f>
        <x:v>31.10.</x:v>
      </x:c>
      <x:c r="AH18" s="94" t="str">
        <x:v>Dienste</x:v>
      </x:c>
      <x:c r="AI18" s="94" t="str">
        <x:v>Arbeitsstunden</x:v>
      </x:c>
      <x:c r="AJ18" s="94" t="str">
        <x:v>Frei</x:v>
      </x:c>
      <x:c r="AK18" s="94" t="str">
        <x:v>Ferien</x:v>
      </x:c>
      <x:c r="AL18" s="94" t="str">
        <x:v>Krank</x:v>
      </x:c>
      <x:c r="AM18" s="94" t="str">
        <x:v>Unfall</x:v>
      </x:c>
    </x:row>
    <x:row r="19" ht="24" customHeight="1">
      <x:c r="A19" s="94"/>
      <x:c r="B19" s="94"/>
      <x:c r="C19" s="94" t="str">
        <x:f>IF(COLUMN()-2&lt;=DAY(EOMONTH(DATE($I$3,10,1),0)),CHOOSE(WEEKDAY(DATE($I$3,10,COLUMN()-2),2),"Mo","Di","Mi","Do","Fr","Sa","So"),"")</x:f>
        <x:v>Do</x:v>
      </x:c>
      <x:c r="D19" s="94" t="str">
        <x:f>IF(COLUMN()-2&lt;=DAY(EOMONTH(DATE($I$3,10,1),0)),CHOOSE(WEEKDAY(DATE($I$3,10,COLUMN()-2),2),"Mo","Di","Mi","Do","Fr","Sa","So"),"")</x:f>
        <x:v>Fr</x:v>
      </x:c>
      <x:c r="E19" s="94" t="str">
        <x:f>IF(COLUMN()-2&lt;=DAY(EOMONTH(DATE($I$3,10,1),0)),CHOOSE(WEEKDAY(DATE($I$3,10,COLUMN()-2),2),"Mo","Di","Mi","Do","Fr","Sa","So"),"")</x:f>
        <x:v>Sa</x:v>
      </x:c>
      <x:c r="F19" s="94" t="str">
        <x:f>IF(COLUMN()-2&lt;=DAY(EOMONTH(DATE($I$3,10,1),0)),CHOOSE(WEEKDAY(DATE($I$3,10,COLUMN()-2),2),"Mo","Di","Mi","Do","Fr","Sa","So"),"")</x:f>
        <x:v>So</x:v>
      </x:c>
      <x:c r="G19" s="94" t="str">
        <x:f>IF(COLUMN()-2&lt;=DAY(EOMONTH(DATE($I$3,10,1),0)),CHOOSE(WEEKDAY(DATE($I$3,10,COLUMN()-2),2),"Mo","Di","Mi","Do","Fr","Sa","So"),"")</x:f>
        <x:v>Mo</x:v>
      </x:c>
      <x:c r="H19" s="94" t="str">
        <x:f>IF(COLUMN()-2&lt;=DAY(EOMONTH(DATE($I$3,10,1),0)),CHOOSE(WEEKDAY(DATE($I$3,10,COLUMN()-2),2),"Mo","Di","Mi","Do","Fr","Sa","So"),"")</x:f>
        <x:v>Di</x:v>
      </x:c>
      <x:c r="I19" s="94" t="str">
        <x:f>IF(COLUMN()-2&lt;=DAY(EOMONTH(DATE($I$3,10,1),0)),CHOOSE(WEEKDAY(DATE($I$3,10,COLUMN()-2),2),"Mo","Di","Mi","Do","Fr","Sa","So"),"")</x:f>
        <x:v>Mi</x:v>
      </x:c>
      <x:c r="J19" s="94" t="str">
        <x:f>IF(COLUMN()-2&lt;=DAY(EOMONTH(DATE($I$3,10,1),0)),CHOOSE(WEEKDAY(DATE($I$3,10,COLUMN()-2),2),"Mo","Di","Mi","Do","Fr","Sa","So"),"")</x:f>
        <x:v>Do</x:v>
      </x:c>
      <x:c r="K19" s="94" t="str">
        <x:f>IF(COLUMN()-2&lt;=DAY(EOMONTH(DATE($I$3,10,1),0)),CHOOSE(WEEKDAY(DATE($I$3,10,COLUMN()-2),2),"Mo","Di","Mi","Do","Fr","Sa","So"),"")</x:f>
        <x:v>Fr</x:v>
      </x:c>
      <x:c r="L19" s="94" t="str">
        <x:f>IF(COLUMN()-2&lt;=DAY(EOMONTH(DATE($I$3,10,1),0)),CHOOSE(WEEKDAY(DATE($I$3,10,COLUMN()-2),2),"Mo","Di","Mi","Do","Fr","Sa","So"),"")</x:f>
        <x:v>Sa</x:v>
      </x:c>
      <x:c r="M19" s="94" t="str">
        <x:f>IF(COLUMN()-2&lt;=DAY(EOMONTH(DATE($I$3,10,1),0)),CHOOSE(WEEKDAY(DATE($I$3,10,COLUMN()-2),2),"Mo","Di","Mi","Do","Fr","Sa","So"),"")</x:f>
        <x:v>So</x:v>
      </x:c>
      <x:c r="N19" s="94" t="str">
        <x:f>IF(COLUMN()-2&lt;=DAY(EOMONTH(DATE($I$3,10,1),0)),CHOOSE(WEEKDAY(DATE($I$3,10,COLUMN()-2),2),"Mo","Di","Mi","Do","Fr","Sa","So"),"")</x:f>
        <x:v>Mo</x:v>
      </x:c>
      <x:c r="O19" s="94" t="str">
        <x:f>IF(COLUMN()-2&lt;=DAY(EOMONTH(DATE($I$3,10,1),0)),CHOOSE(WEEKDAY(DATE($I$3,10,COLUMN()-2),2),"Mo","Di","Mi","Do","Fr","Sa","So"),"")</x:f>
        <x:v>Di</x:v>
      </x:c>
      <x:c r="P19" s="94" t="str">
        <x:f>IF(COLUMN()-2&lt;=DAY(EOMONTH(DATE($I$3,10,1),0)),CHOOSE(WEEKDAY(DATE($I$3,10,COLUMN()-2),2),"Mo","Di","Mi","Do","Fr","Sa","So"),"")</x:f>
        <x:v>Mi</x:v>
      </x:c>
      <x:c r="Q19" s="94" t="str">
        <x:f>IF(COLUMN()-2&lt;=DAY(EOMONTH(DATE($I$3,10,1),0)),CHOOSE(WEEKDAY(DATE($I$3,10,COLUMN()-2),2),"Mo","Di","Mi","Do","Fr","Sa","So"),"")</x:f>
        <x:v>Do</x:v>
      </x:c>
      <x:c r="R19" s="94" t="str">
        <x:f>IF(COLUMN()-2&lt;=DAY(EOMONTH(DATE($I$3,10,1),0)),CHOOSE(WEEKDAY(DATE($I$3,10,COLUMN()-2),2),"Mo","Di","Mi","Do","Fr","Sa","So"),"")</x:f>
        <x:v>Fr</x:v>
      </x:c>
      <x:c r="S19" s="94" t="str">
        <x:f>IF(COLUMN()-2&lt;=DAY(EOMONTH(DATE($I$3,10,1),0)),CHOOSE(WEEKDAY(DATE($I$3,10,COLUMN()-2),2),"Mo","Di","Mi","Do","Fr","Sa","So"),"")</x:f>
        <x:v>Sa</x:v>
      </x:c>
      <x:c r="T19" s="94" t="str">
        <x:f>IF(COLUMN()-2&lt;=DAY(EOMONTH(DATE($I$3,10,1),0)),CHOOSE(WEEKDAY(DATE($I$3,10,COLUMN()-2),2),"Mo","Di","Mi","Do","Fr","Sa","So"),"")</x:f>
        <x:v>So</x:v>
      </x:c>
      <x:c r="U19" s="94" t="str">
        <x:f>IF(COLUMN()-2&lt;=DAY(EOMONTH(DATE($I$3,10,1),0)),CHOOSE(WEEKDAY(DATE($I$3,10,COLUMN()-2),2),"Mo","Di","Mi","Do","Fr","Sa","So"),"")</x:f>
        <x:v>Mo</x:v>
      </x:c>
      <x:c r="V19" s="94" t="str">
        <x:f>IF(COLUMN()-2&lt;=DAY(EOMONTH(DATE($I$3,10,1),0)),CHOOSE(WEEKDAY(DATE($I$3,10,COLUMN()-2),2),"Mo","Di","Mi","Do","Fr","Sa","So"),"")</x:f>
        <x:v>Di</x:v>
      </x:c>
      <x:c r="W19" s="94" t="str">
        <x:f>IF(COLUMN()-2&lt;=DAY(EOMONTH(DATE($I$3,10,1),0)),CHOOSE(WEEKDAY(DATE($I$3,10,COLUMN()-2),2),"Mo","Di","Mi","Do","Fr","Sa","So"),"")</x:f>
        <x:v>Mi</x:v>
      </x:c>
      <x:c r="X19" s="94" t="str">
        <x:f>IF(COLUMN()-2&lt;=DAY(EOMONTH(DATE($I$3,10,1),0)),CHOOSE(WEEKDAY(DATE($I$3,10,COLUMN()-2),2),"Mo","Di","Mi","Do","Fr","Sa","So"),"")</x:f>
        <x:v>Do</x:v>
      </x:c>
      <x:c r="Y19" s="94" t="str">
        <x:f>IF(COLUMN()-2&lt;=DAY(EOMONTH(DATE($I$3,10,1),0)),CHOOSE(WEEKDAY(DATE($I$3,10,COLUMN()-2),2),"Mo","Di","Mi","Do","Fr","Sa","So"),"")</x:f>
        <x:v>Fr</x:v>
      </x:c>
      <x:c r="Z19" s="94" t="str">
        <x:f>IF(COLUMN()-2&lt;=DAY(EOMONTH(DATE($I$3,10,1),0)),CHOOSE(WEEKDAY(DATE($I$3,10,COLUMN()-2),2),"Mo","Di","Mi","Do","Fr","Sa","So"),"")</x:f>
        <x:v>Sa</x:v>
      </x:c>
      <x:c r="AA19" s="94" t="str">
        <x:f>IF(COLUMN()-2&lt;=DAY(EOMONTH(DATE($I$3,10,1),0)),CHOOSE(WEEKDAY(DATE($I$3,10,COLUMN()-2),2),"Mo","Di","Mi","Do","Fr","Sa","So"),"")</x:f>
        <x:v>So</x:v>
      </x:c>
      <x:c r="AB19" s="94" t="str">
        <x:f>IF(COLUMN()-2&lt;=DAY(EOMONTH(DATE($I$3,10,1),0)),CHOOSE(WEEKDAY(DATE($I$3,10,COLUMN()-2),2),"Mo","Di","Mi","Do","Fr","Sa","So"),"")</x:f>
        <x:v>Mo</x:v>
      </x:c>
      <x:c r="AC19" s="94" t="str">
        <x:f>IF(COLUMN()-2&lt;=DAY(EOMONTH(DATE($I$3,10,1),0)),CHOOSE(WEEKDAY(DATE($I$3,10,COLUMN()-2),2),"Mo","Di","Mi","Do","Fr","Sa","So"),"")</x:f>
        <x:v>Di</x:v>
      </x:c>
      <x:c r="AD19" s="94" t="str">
        <x:f>IF(COLUMN()-2&lt;=DAY(EOMONTH(DATE($I$3,10,1),0)),CHOOSE(WEEKDAY(DATE($I$3,10,COLUMN()-2),2),"Mo","Di","Mi","Do","Fr","Sa","So"),"")</x:f>
        <x:v>Mi</x:v>
      </x:c>
      <x:c r="AE19" s="94" t="str">
        <x:f>IF(COLUMN()-2&lt;=DAY(EOMONTH(DATE($I$3,10,1),0)),CHOOSE(WEEKDAY(DATE($I$3,10,COLUMN()-2),2),"Mo","Di","Mi","Do","Fr","Sa","So"),"")</x:f>
        <x:v>Do</x:v>
      </x:c>
      <x:c r="AF19" s="94" t="str">
        <x:f>IF(COLUMN()-2&lt;=DAY(EOMONTH(DATE($I$3,10,1),0)),CHOOSE(WEEKDAY(DATE($I$3,10,COLUMN()-2),2),"Mo","Di","Mi","Do","Fr","Sa","So"),"")</x:f>
        <x:v>Fr</x:v>
      </x:c>
      <x:c r="AG19" s="94" t="str">
        <x:f>IF(COLUMN()-2&lt;=DAY(EOMONTH(DATE($I$3,10,1),0)),CHOOSE(WEEKDAY(DATE($I$3,10,COLUMN()-2),2),"Mo","Di","Mi","Do","Fr","Sa","So"),"")</x:f>
        <x:v>Sa</x:v>
      </x:c>
      <x:c r="AH19" s="94" t="str"/>
      <x:c r="AI19" s="94" t="str"/>
      <x:c r="AJ19" s="94" t="str"/>
      <x:c r="AK19" s="94" t="str"/>
      <x:c r="AL19" s="94" t="str"/>
      <x:c r="AM19" s="94" t="str"/>
    </x:row>
    <x:row r="20" ht="20" customHeight="1">
      <x:c r="A20" s="91" t="str">
        <x:v>Anna Keller</x:v>
      </x:c>
      <x:c r="B20" s="91" t="str">
        <x:v>Vollzeit</x:v>
      </x:c>
      <x:c r="C20" s="105" t="str">
        <x:v>1A</x:v>
      </x:c>
      <x:c r="D20" s="105" t="str">
        <x:v>1B</x:v>
      </x:c>
      <x:c r="E20" s="105" t="str">
        <x:v>FR</x:v>
      </x:c>
      <x:c r="F20" s="105" t="str">
        <x:v>1B</x:v>
      </x:c>
      <x:c r="G20" s="105" t="str">
        <x:v>1A</x:v>
      </x:c>
      <x:c r="H20" s="105" t="str">
        <x:v>1B</x:v>
      </x:c>
      <x:c r="I20" s="105" t="str">
        <x:v>2A</x:v>
      </x:c>
      <x:c r="J20" s="105" t="str">
        <x:v>2B</x:v>
      </x:c>
      <x:c r="K20" s="105" t="str">
        <x:v>1A</x:v>
      </x:c>
      <x:c r="L20" s="105" t="str">
        <x:v>FR</x:v>
      </x:c>
      <x:c r="M20" s="105" t="str">
        <x:v>FR</x:v>
      </x:c>
      <x:c r="N20" s="105" t="str">
        <x:v>2B</x:v>
      </x:c>
      <x:c r="O20" s="105" t="str">
        <x:v>1A</x:v>
      </x:c>
      <x:c r="P20" s="105" t="str">
        <x:v>1B</x:v>
      </x:c>
      <x:c r="Q20" s="105" t="str">
        <x:v>2A</x:v>
      </x:c>
      <x:c r="R20" s="105" t="str">
        <x:v>2B</x:v>
      </x:c>
      <x:c r="S20" s="105" t="str">
        <x:v>FR</x:v>
      </x:c>
      <x:c r="T20" s="105" t="str">
        <x:v>FR</x:v>
      </x:c>
      <x:c r="U20" s="105" t="str">
        <x:v>2A</x:v>
      </x:c>
      <x:c r="V20" s="105" t="str">
        <x:v>2B</x:v>
      </x:c>
      <x:c r="W20" s="105" t="str">
        <x:v>1A</x:v>
      </x:c>
      <x:c r="X20" s="105" t="str">
        <x:v>1B</x:v>
      </x:c>
      <x:c r="Y20" s="105" t="str">
        <x:v>2A</x:v>
      </x:c>
      <x:c r="Z20" s="105" t="str">
        <x:v>1A</x:v>
      </x:c>
      <x:c r="AA20" s="105" t="str">
        <x:v>FR</x:v>
      </x:c>
      <x:c r="AB20" s="105" t="str">
        <x:v>F</x:v>
      </x:c>
      <x:c r="AC20" s="105" t="str">
        <x:v>2A</x:v>
      </x:c>
      <x:c r="AD20" s="105" t="str">
        <x:v>2B</x:v>
      </x:c>
      <x:c r="AE20" s="105" t="str">
        <x:v>1A</x:v>
      </x:c>
      <x:c r="AF20" s="105" t="str">
        <x:v>1B</x:v>
      </x:c>
      <x:c r="AG20" s="105" t="str">
        <x:v>FR</x:v>
      </x:c>
      <x:c r="AH20" s="106" t="n">
        <x:f>COUNTIF(C20:AG20,$A$8)+COUNTIF(C20:AG20,$A$9)+COUNTIF(C20:AG20,$A$10)+COUNTIF(C20:AG20,$A$11)</x:f>
        <x:v>23</x:v>
      </x:c>
      <x:c r="AI20" s="107" t="n">
        <x:f>COUNTIF(C20:AG20,$A$8)*$G$8+COUNTIF(C20:AG20,$A$9)*$G$9+COUNTIF(C20:AG20,$A$10)*$G$10+COUNTIF(C20:AG20,$A$11)*$G$11+COUNTIF(C20:AG20,$A$12)*$G$12+COUNTIF(C20:AG20,$A$13)*$G$13+COUNTIF(C20:AG20,$A$14)*$G$14+COUNTIF(C20:AG20,$A$15)*$G$15</x:f>
        <x:v>196.75</x:v>
      </x:c>
      <x:c r="AJ20" s="106" t="n">
        <x:f>COUNTIF(C20:AG20,$A$12)</x:f>
        <x:v>7</x:v>
      </x:c>
      <x:c r="AK20" s="106" t="n">
        <x:f>COUNTIF(C20:AG20,$A$13)</x:f>
        <x:v>1</x:v>
      </x:c>
      <x:c r="AL20" s="106" t="n">
        <x:f>COUNTIF(C20:AG20,$A$14)</x:f>
        <x:v>0</x:v>
      </x:c>
      <x:c r="AM20" s="106" t="n">
        <x:f>COUNTIF(C20:AG20,$A$15)</x:f>
        <x:v>0</x:v>
      </x:c>
    </x:row>
    <x:row r="21" ht="20" customHeight="1">
      <x:c r="A21" s="91" t="str">
        <x:v>Ben Schneider</x:v>
      </x:c>
      <x:c r="B21" s="91" t="str">
        <x:v>Vollzeit</x:v>
      </x:c>
      <x:c r="C21" s="105" t="str">
        <x:v>1B</x:v>
      </x:c>
      <x:c r="D21" s="105" t="str">
        <x:v>2A</x:v>
      </x:c>
      <x:c r="E21" s="105" t="str">
        <x:v>1A</x:v>
      </x:c>
      <x:c r="F21" s="105" t="str">
        <x:v>FR</x:v>
      </x:c>
      <x:c r="G21" s="105" t="str">
        <x:v>1B</x:v>
      </x:c>
      <x:c r="H21" s="105" t="str">
        <x:v>2A</x:v>
      </x:c>
      <x:c r="I21" s="105" t="str">
        <x:v>2B</x:v>
      </x:c>
      <x:c r="J21" s="105" t="str">
        <x:v>1A</x:v>
      </x:c>
      <x:c r="K21" s="105" t="str">
        <x:v>1B</x:v>
      </x:c>
      <x:c r="L21" s="105" t="str">
        <x:v>FR</x:v>
      </x:c>
      <x:c r="M21" s="105" t="str">
        <x:v>FR</x:v>
      </x:c>
      <x:c r="N21" s="105" t="str">
        <x:v>1A</x:v>
      </x:c>
      <x:c r="O21" s="105" t="str">
        <x:v>1B</x:v>
      </x:c>
      <x:c r="P21" s="105" t="str">
        <x:v>2A</x:v>
      </x:c>
      <x:c r="Q21" s="105" t="str">
        <x:v>2B</x:v>
      </x:c>
      <x:c r="R21" s="105" t="str">
        <x:v>1A</x:v>
      </x:c>
      <x:c r="S21" s="105" t="str">
        <x:v>FR</x:v>
      </x:c>
      <x:c r="T21" s="105" t="str">
        <x:v>1B</x:v>
      </x:c>
      <x:c r="U21" s="105" t="str">
        <x:v>F</x:v>
      </x:c>
      <x:c r="V21" s="105" t="str">
        <x:v>1A</x:v>
      </x:c>
      <x:c r="W21" s="105" t="str">
        <x:v>1B</x:v>
      </x:c>
      <x:c r="X21" s="105" t="str">
        <x:v>2A</x:v>
      </x:c>
      <x:c r="Y21" s="105" t="str">
        <x:v>2B</x:v>
      </x:c>
      <x:c r="Z21" s="105" t="str">
        <x:v>FR</x:v>
      </x:c>
      <x:c r="AA21" s="105" t="str">
        <x:v>FR</x:v>
      </x:c>
      <x:c r="AB21" s="105" t="str">
        <x:v>2A</x:v>
      </x:c>
      <x:c r="AC21" s="105" t="str">
        <x:v>2B</x:v>
      </x:c>
      <x:c r="AD21" s="105" t="str">
        <x:v>1A</x:v>
      </x:c>
      <x:c r="AE21" s="105" t="str">
        <x:v>K</x:v>
      </x:c>
      <x:c r="AF21" s="105" t="str">
        <x:v>2A</x:v>
      </x:c>
      <x:c r="AG21" s="105" t="str">
        <x:v>FR</x:v>
      </x:c>
      <x:c r="AH21" s="106" t="n">
        <x:f>COUNTIF(C21:AG21,$A$8)+COUNTIF(C21:AG21,$A$9)+COUNTIF(C21:AG21,$A$10)+COUNTIF(C21:AG21,$A$11)</x:f>
        <x:v>22</x:v>
      </x:c>
      <x:c r="AI21" s="107" t="n">
        <x:f>COUNTIF(C21:AG21,$A$8)*$G$8+COUNTIF(C21:AG21,$A$9)*$G$9+COUNTIF(C21:AG21,$A$10)*$G$10+COUNTIF(C21:AG21,$A$11)*$G$11+COUNTIF(C21:AG21,$A$12)*$G$12+COUNTIF(C21:AG21,$A$13)*$G$13+COUNTIF(C21:AG21,$A$14)*$G$14+COUNTIF(C21:AG21,$A$15)*$G$15</x:f>
        <x:v>188.5</x:v>
      </x:c>
      <x:c r="AJ21" s="106" t="n">
        <x:f>COUNTIF(C21:AG21,$A$12)</x:f>
        <x:v>7</x:v>
      </x:c>
      <x:c r="AK21" s="106" t="n">
        <x:f>COUNTIF(C21:AG21,$A$13)</x:f>
        <x:v>1</x:v>
      </x:c>
      <x:c r="AL21" s="106" t="n">
        <x:f>COUNTIF(C21:AG21,$A$14)</x:f>
        <x:v>1</x:v>
      </x:c>
      <x:c r="AM21" s="106" t="n">
        <x:f>COUNTIF(C21:AG21,$A$15)</x:f>
        <x:v>0</x:v>
      </x:c>
    </x:row>
    <x:row r="22" ht="20" customHeight="1">
      <x:c r="A22" s="91" t="str">
        <x:v>Clara Hoffmann</x:v>
      </x:c>
      <x:c r="B22" s="91" t="str">
        <x:v>Teilzeit</x:v>
      </x:c>
      <x:c r="C22" s="105" t="str">
        <x:v>2A</x:v>
      </x:c>
      <x:c r="D22" s="105" t="str">
        <x:v>2B</x:v>
      </x:c>
      <x:c r="E22" s="105" t="str">
        <x:v>FR</x:v>
      </x:c>
      <x:c r="F22" s="105" t="str">
        <x:v>FR</x:v>
      </x:c>
      <x:c r="G22" s="105" t="str">
        <x:v>2A</x:v>
      </x:c>
      <x:c r="H22" s="105" t="str">
        <x:v>2B</x:v>
      </x:c>
      <x:c r="I22" s="105" t="str">
        <x:v>1A</x:v>
      </x:c>
      <x:c r="J22" s="105" t="str">
        <x:v>1B</x:v>
      </x:c>
      <x:c r="K22" s="105" t="str">
        <x:v>2A</x:v>
      </x:c>
      <x:c r="L22" s="105" t="str">
        <x:v>FR</x:v>
      </x:c>
      <x:c r="M22" s="105" t="str">
        <x:v>FR</x:v>
      </x:c>
      <x:c r="N22" s="105" t="str">
        <x:v>F</x:v>
      </x:c>
      <x:c r="O22" s="105" t="str">
        <x:v>2A</x:v>
      </x:c>
      <x:c r="P22" s="105" t="str">
        <x:v>2B</x:v>
      </x:c>
      <x:c r="Q22" s="105" t="str">
        <x:v>1A</x:v>
      </x:c>
      <x:c r="R22" s="105" t="str">
        <x:v>1B</x:v>
      </x:c>
      <x:c r="S22" s="105" t="str">
        <x:v>1A</x:v>
      </x:c>
      <x:c r="T22" s="105" t="str">
        <x:v>FR</x:v>
      </x:c>
      <x:c r="U22" s="105" t="str">
        <x:v>1A</x:v>
      </x:c>
      <x:c r="V22" s="105" t="str">
        <x:v>1B</x:v>
      </x:c>
      <x:c r="W22" s="105" t="str">
        <x:v>2A</x:v>
      </x:c>
      <x:c r="X22" s="105" t="str">
        <x:v>2B</x:v>
      </x:c>
      <x:c r="Y22" s="105" t="str">
        <x:v>1A</x:v>
      </x:c>
      <x:c r="Z22" s="105" t="str">
        <x:v>FR</x:v>
      </x:c>
      <x:c r="AA22" s="105" t="str">
        <x:v>FR</x:v>
      </x:c>
      <x:c r="AB22" s="105" t="str">
        <x:v>2B</x:v>
      </x:c>
      <x:c r="AC22" s="105" t="str">
        <x:v>1A</x:v>
      </x:c>
      <x:c r="AD22" s="105" t="str">
        <x:v>U</x:v>
      </x:c>
      <x:c r="AE22" s="105" t="str">
        <x:v>2A</x:v>
      </x:c>
      <x:c r="AF22" s="105" t="str">
        <x:v>2B</x:v>
      </x:c>
      <x:c r="AG22" s="105" t="str">
        <x:v>FR</x:v>
      </x:c>
      <x:c r="AH22" s="106" t="n">
        <x:f>COUNTIF(C22:AG22,$A$8)+COUNTIF(C22:AG22,$A$9)+COUNTIF(C22:AG22,$A$10)+COUNTIF(C22:AG22,$A$11)</x:f>
        <x:v>21</x:v>
      </x:c>
      <x:c r="AI22" s="107" t="n">
        <x:f>COUNTIF(C22:AG22,$A$8)*$G$8+COUNTIF(C22:AG22,$A$9)*$G$9+COUNTIF(C22:AG22,$A$10)*$G$10+COUNTIF(C22:AG22,$A$11)*$G$11+COUNTIF(C22:AG22,$A$12)*$G$12+COUNTIF(C22:AG22,$A$13)*$G$13+COUNTIF(C22:AG22,$A$14)*$G$14+COUNTIF(C22:AG22,$A$15)*$G$15</x:f>
        <x:v>180</x:v>
      </x:c>
      <x:c r="AJ22" s="106" t="n">
        <x:f>COUNTIF(C22:AG22,$A$12)</x:f>
        <x:v>8</x:v>
      </x:c>
      <x:c r="AK22" s="106" t="n">
        <x:f>COUNTIF(C22:AG22,$A$13)</x:f>
        <x:v>1</x:v>
      </x:c>
      <x:c r="AL22" s="106" t="n">
        <x:f>COUNTIF(C22:AG22,$A$14)</x:f>
        <x:v>0</x:v>
      </x:c>
      <x:c r="AM22" s="106" t="n">
        <x:f>COUNTIF(C22:AG22,$A$15)</x:f>
        <x:v>1</x:v>
      </x:c>
    </x:row>
    <x:row r="23" ht="20" customHeight="1">
      <x:c r="A23" s="91" t="str">
        <x:v>David Weber</x:v>
      </x:c>
      <x:c r="B23" s="91" t="str">
        <x:v>Vollzeit</x:v>
      </x:c>
      <x:c r="C23" s="105" t="str">
        <x:v>2B</x:v>
      </x:c>
      <x:c r="D23" s="105" t="str">
        <x:v>1A</x:v>
      </x:c>
      <x:c r="E23" s="105" t="str">
        <x:v>FR</x:v>
      </x:c>
      <x:c r="F23" s="105" t="str">
        <x:v>FR</x:v>
      </x:c>
      <x:c r="G23" s="105" t="str">
        <x:v>F</x:v>
      </x:c>
      <x:c r="H23" s="105" t="str">
        <x:v>1A</x:v>
      </x:c>
      <x:c r="I23" s="105" t="str">
        <x:v>1B</x:v>
      </x:c>
      <x:c r="J23" s="105" t="str">
        <x:v>2A</x:v>
      </x:c>
      <x:c r="K23" s="105" t="str">
        <x:v>2B</x:v>
      </x:c>
      <x:c r="L23" s="105" t="str">
        <x:v>FR</x:v>
      </x:c>
      <x:c r="M23" s="105" t="str">
        <x:v>1B</x:v>
      </x:c>
      <x:c r="N23" s="105" t="str">
        <x:v>2A</x:v>
      </x:c>
      <x:c r="O23" s="105" t="str">
        <x:v>2B</x:v>
      </x:c>
      <x:c r="P23" s="105" t="str">
        <x:v>1A</x:v>
      </x:c>
      <x:c r="Q23" s="105" t="str">
        <x:v>1B</x:v>
      </x:c>
      <x:c r="R23" s="105" t="str">
        <x:v>2A</x:v>
      </x:c>
      <x:c r="S23" s="105" t="str">
        <x:v>FR</x:v>
      </x:c>
      <x:c r="T23" s="105" t="str">
        <x:v>FR</x:v>
      </x:c>
      <x:c r="U23" s="105" t="str">
        <x:v>K</x:v>
      </x:c>
      <x:c r="V23" s="105" t="str">
        <x:v>2A</x:v>
      </x:c>
      <x:c r="W23" s="105" t="str">
        <x:v>2B</x:v>
      </x:c>
      <x:c r="X23" s="105" t="str">
        <x:v>1A</x:v>
      </x:c>
      <x:c r="Y23" s="105" t="str">
        <x:v>1B</x:v>
      </x:c>
      <x:c r="Z23" s="105" t="str">
        <x:v>FR</x:v>
      </x:c>
      <x:c r="AA23" s="105" t="str">
        <x:v>FR</x:v>
      </x:c>
      <x:c r="AB23" s="105" t="str">
        <x:v>1A</x:v>
      </x:c>
      <x:c r="AC23" s="105" t="str">
        <x:v>1B</x:v>
      </x:c>
      <x:c r="AD23" s="105" t="str">
        <x:v>2A</x:v>
      </x:c>
      <x:c r="AE23" s="105" t="str">
        <x:v>2B</x:v>
      </x:c>
      <x:c r="AF23" s="105" t="str">
        <x:v>1A</x:v>
      </x:c>
      <x:c r="AG23" s="105" t="str">
        <x:v>1A</x:v>
      </x:c>
      <x:c r="AH23" s="106" t="n">
        <x:f>COUNTIF(C23:AG23,$A$8)+COUNTIF(C23:AG23,$A$9)+COUNTIF(C23:AG23,$A$10)+COUNTIF(C23:AG23,$A$11)</x:f>
        <x:v>22</x:v>
      </x:c>
      <x:c r="AI23" s="107" t="n">
        <x:f>COUNTIF(C23:AG23,$A$8)*$G$8+COUNTIF(C23:AG23,$A$9)*$G$9+COUNTIF(C23:AG23,$A$10)*$G$10+COUNTIF(C23:AG23,$A$11)*$G$11+COUNTIF(C23:AG23,$A$12)*$G$12+COUNTIF(C23:AG23,$A$13)*$G$13+COUNTIF(C23:AG23,$A$14)*$G$14+COUNTIF(C23:AG23,$A$15)*$G$15</x:f>
        <x:v>188.25</x:v>
      </x:c>
      <x:c r="AJ23" s="106" t="n">
        <x:f>COUNTIF(C23:AG23,$A$12)</x:f>
        <x:v>7</x:v>
      </x:c>
      <x:c r="AK23" s="106" t="n">
        <x:f>COUNTIF(C23:AG23,$A$13)</x:f>
        <x:v>1</x:v>
      </x:c>
      <x:c r="AL23" s="106" t="n">
        <x:f>COUNTIF(C23:AG23,$A$14)</x:f>
        <x:v>1</x:v>
      </x:c>
      <x:c r="AM23" s="106" t="n">
        <x:f>COUNTIF(C23:AG23,$A$15)</x:f>
        <x:v>0</x:v>
      </x:c>
    </x:row>
    <x:row r="24" ht="20" customHeight="1">
      <x:c r="A24" s="91" t="str">
        <x:v>Emma Fischer</x:v>
      </x:c>
      <x:c r="B24" s="91" t="str">
        <x:v>Teilzeit</x:v>
      </x:c>
      <x:c r="C24" s="105" t="str">
        <x:v>1A</x:v>
      </x:c>
      <x:c r="D24" s="105" t="str">
        <x:v>1B</x:v>
      </x:c>
      <x:c r="E24" s="105" t="str">
        <x:v>FR</x:v>
      </x:c>
      <x:c r="F24" s="105" t="str">
        <x:v>FR</x:v>
      </x:c>
      <x:c r="G24" s="105" t="str">
        <x:v>1A</x:v>
      </x:c>
      <x:c r="H24" s="105" t="str">
        <x:v>1B</x:v>
      </x:c>
      <x:c r="I24" s="105" t="str">
        <x:v>2A</x:v>
      </x:c>
      <x:c r="J24" s="105" t="str">
        <x:v>2B</x:v>
      </x:c>
      <x:c r="K24" s="105" t="str">
        <x:v>1A</x:v>
      </x:c>
      <x:c r="L24" s="105" t="str">
        <x:v>1A</x:v>
      </x:c>
      <x:c r="M24" s="105" t="str">
        <x:v>FR</x:v>
      </x:c>
      <x:c r="N24" s="105" t="str">
        <x:v>2B</x:v>
      </x:c>
      <x:c r="O24" s="105" t="str">
        <x:v>1A</x:v>
      </x:c>
      <x:c r="P24" s="105" t="str">
        <x:v>K</x:v>
      </x:c>
      <x:c r="Q24" s="105" t="str">
        <x:v>2A</x:v>
      </x:c>
      <x:c r="R24" s="105" t="str">
        <x:v>2B</x:v>
      </x:c>
      <x:c r="S24" s="105" t="str">
        <x:v>FR</x:v>
      </x:c>
      <x:c r="T24" s="105" t="str">
        <x:v>FR</x:v>
      </x:c>
      <x:c r="U24" s="105" t="str">
        <x:v>2A</x:v>
      </x:c>
      <x:c r="V24" s="105" t="str">
        <x:v>2B</x:v>
      </x:c>
      <x:c r="W24" s="105" t="str">
        <x:v>1A</x:v>
      </x:c>
      <x:c r="X24" s="105" t="str">
        <x:v>1B</x:v>
      </x:c>
      <x:c r="Y24" s="105" t="str">
        <x:v>2A</x:v>
      </x:c>
      <x:c r="Z24" s="105" t="str">
        <x:v>FR</x:v>
      </x:c>
      <x:c r="AA24" s="105" t="str">
        <x:v>1B</x:v>
      </x:c>
      <x:c r="AB24" s="105" t="str">
        <x:v>1B</x:v>
      </x:c>
      <x:c r="AC24" s="105" t="str">
        <x:v>2A</x:v>
      </x:c>
      <x:c r="AD24" s="105" t="str">
        <x:v>2B</x:v>
      </x:c>
      <x:c r="AE24" s="105" t="str">
        <x:v>1A</x:v>
      </x:c>
      <x:c r="AF24" s="105" t="str">
        <x:v>1B</x:v>
      </x:c>
      <x:c r="AG24" s="105" t="str">
        <x:v>FR</x:v>
      </x:c>
      <x:c r="AH24" s="106" t="n">
        <x:f>COUNTIF(C24:AG24,$A$8)+COUNTIF(C24:AG24,$A$9)+COUNTIF(C24:AG24,$A$10)+COUNTIF(C24:AG24,$A$11)</x:f>
        <x:v>23</x:v>
      </x:c>
      <x:c r="AI24" s="107" t="n">
        <x:f>COUNTIF(C24:AG24,$A$8)*$G$8+COUNTIF(C24:AG24,$A$9)*$G$9+COUNTIF(C24:AG24,$A$10)*$G$10+COUNTIF(C24:AG24,$A$11)*$G$11+COUNTIF(C24:AG24,$A$12)*$G$12+COUNTIF(C24:AG24,$A$13)*$G$13+COUNTIF(C24:AG24,$A$14)*$G$14+COUNTIF(C24:AG24,$A$15)*$G$15</x:f>
        <x:v>196.75</x:v>
      </x:c>
      <x:c r="AJ24" s="106" t="n">
        <x:f>COUNTIF(C24:AG24,$A$12)</x:f>
        <x:v>7</x:v>
      </x:c>
      <x:c r="AK24" s="106" t="n">
        <x:f>COUNTIF(C24:AG24,$A$13)</x:f>
        <x:v>0</x:v>
      </x:c>
      <x:c r="AL24" s="106" t="n">
        <x:f>COUNTIF(C24:AG24,$A$14)</x:f>
        <x:v>1</x:v>
      </x:c>
      <x:c r="AM24" s="106" t="n">
        <x:f>COUNTIF(C24:AG24,$A$15)</x:f>
        <x:v>0</x:v>
      </x:c>
    </x:row>
    <x:row r="25" ht="20" customHeight="1">
      <x:c r="A25" s="91" t="str">
        <x:v>Felix Wagner</x:v>
      </x:c>
      <x:c r="B25" s="91" t="str">
        <x:v>Vollzeit</x:v>
      </x:c>
      <x:c r="C25" s="105" t="str">
        <x:v>1B</x:v>
      </x:c>
      <x:c r="D25" s="105" t="str">
        <x:v>2A</x:v>
      </x:c>
      <x:c r="E25" s="105" t="str">
        <x:v>FR</x:v>
      </x:c>
      <x:c r="F25" s="105" t="str">
        <x:v>1B</x:v>
      </x:c>
      <x:c r="G25" s="105" t="str">
        <x:v>1B</x:v>
      </x:c>
      <x:c r="H25" s="105" t="str">
        <x:v>2A</x:v>
      </x:c>
      <x:c r="I25" s="105" t="str">
        <x:v>2B</x:v>
      </x:c>
      <x:c r="J25" s="105" t="str">
        <x:v>1A</x:v>
      </x:c>
      <x:c r="K25" s="105" t="str">
        <x:v>K</x:v>
      </x:c>
      <x:c r="L25" s="105" t="str">
        <x:v>FR</x:v>
      </x:c>
      <x:c r="M25" s="105" t="str">
        <x:v>FR</x:v>
      </x:c>
      <x:c r="N25" s="105" t="str">
        <x:v>1A</x:v>
      </x:c>
      <x:c r="O25" s="105" t="str">
        <x:v>1B</x:v>
      </x:c>
      <x:c r="P25" s="105" t="str">
        <x:v>2A</x:v>
      </x:c>
      <x:c r="Q25" s="105" t="str">
        <x:v>2B</x:v>
      </x:c>
      <x:c r="R25" s="105" t="str">
        <x:v>1A</x:v>
      </x:c>
      <x:c r="S25" s="105" t="str">
        <x:v>FR</x:v>
      </x:c>
      <x:c r="T25" s="105" t="str">
        <x:v>FR</x:v>
      </x:c>
      <x:c r="U25" s="105" t="str">
        <x:v>2B</x:v>
      </x:c>
      <x:c r="V25" s="105" t="str">
        <x:v>1A</x:v>
      </x:c>
      <x:c r="W25" s="105" t="str">
        <x:v>1B</x:v>
      </x:c>
      <x:c r="X25" s="105" t="str">
        <x:v>2A</x:v>
      </x:c>
      <x:c r="Y25" s="105" t="str">
        <x:v>2B</x:v>
      </x:c>
      <x:c r="Z25" s="105" t="str">
        <x:v>1A</x:v>
      </x:c>
      <x:c r="AA25" s="105" t="str">
        <x:v>FR</x:v>
      </x:c>
      <x:c r="AB25" s="105" t="str">
        <x:v>2A</x:v>
      </x:c>
      <x:c r="AC25" s="105" t="str">
        <x:v>U</x:v>
      </x:c>
      <x:c r="AD25" s="105" t="str">
        <x:v>1A</x:v>
      </x:c>
      <x:c r="AE25" s="105" t="str">
        <x:v>1B</x:v>
      </x:c>
      <x:c r="AF25" s="105" t="str">
        <x:v>2A</x:v>
      </x:c>
      <x:c r="AG25" s="105" t="str">
        <x:v>FR</x:v>
      </x:c>
      <x:c r="AH25" s="106" t="n">
        <x:f>COUNTIF(C25:AG25,$A$8)+COUNTIF(C25:AG25,$A$9)+COUNTIF(C25:AG25,$A$10)+COUNTIF(C25:AG25,$A$11)</x:f>
        <x:v>22</x:v>
      </x:c>
      <x:c r="AI25" s="107" t="n">
        <x:f>COUNTIF(C25:AG25,$A$8)*$G$8+COUNTIF(C25:AG25,$A$9)*$G$9+COUNTIF(C25:AG25,$A$10)*$G$10+COUNTIF(C25:AG25,$A$11)*$G$11+COUNTIF(C25:AG25,$A$12)*$G$12+COUNTIF(C25:AG25,$A$13)*$G$13+COUNTIF(C25:AG25,$A$14)*$G$14+COUNTIF(C25:AG25,$A$15)*$G$15</x:f>
        <x:v>188.5</x:v>
      </x:c>
      <x:c r="AJ25" s="106" t="n">
        <x:f>COUNTIF(C25:AG25,$A$12)</x:f>
        <x:v>7</x:v>
      </x:c>
      <x:c r="AK25" s="106" t="n">
        <x:f>COUNTIF(C25:AG25,$A$13)</x:f>
        <x:v>0</x:v>
      </x:c>
      <x:c r="AL25" s="106" t="n">
        <x:f>COUNTIF(C25:AG25,$A$14)</x:f>
        <x:v>1</x:v>
      </x:c>
      <x:c r="AM25" s="106" t="n">
        <x:f>COUNTIF(C25:AG25,$A$15)</x:f>
        <x:v>1</x:v>
      </x:c>
    </x:row>
    <x:row r="26" ht="20" customHeight="1">
      <x:c r="A26" s="91" t="str">
        <x:v>Greta Braun</x:v>
      </x:c>
      <x:c r="B26" s="91" t="str">
        <x:v>Vollzeit</x:v>
      </x:c>
      <x:c r="C26" s="105" t="str">
        <x:v>2A</x:v>
      </x:c>
      <x:c r="D26" s="105" t="str">
        <x:v>2B</x:v>
      </x:c>
      <x:c r="E26" s="105" t="str">
        <x:v>1A</x:v>
      </x:c>
      <x:c r="F26" s="105" t="str">
        <x:v>FR</x:v>
      </x:c>
      <x:c r="G26" s="105" t="str">
        <x:v>2A</x:v>
      </x:c>
      <x:c r="H26" s="105" t="str">
        <x:v>2B</x:v>
      </x:c>
      <x:c r="I26" s="105" t="str">
        <x:v>1A</x:v>
      </x:c>
      <x:c r="J26" s="105" t="str">
        <x:v>1B</x:v>
      </x:c>
      <x:c r="K26" s="105" t="str">
        <x:v>2A</x:v>
      </x:c>
      <x:c r="L26" s="105" t="str">
        <x:v>FR</x:v>
      </x:c>
      <x:c r="M26" s="105" t="str">
        <x:v>FR</x:v>
      </x:c>
      <x:c r="N26" s="105" t="str">
        <x:v>1B</x:v>
      </x:c>
      <x:c r="O26" s="105" t="str">
        <x:v>2A</x:v>
      </x:c>
      <x:c r="P26" s="105" t="str">
        <x:v>2B</x:v>
      </x:c>
      <x:c r="Q26" s="105" t="str">
        <x:v>1A</x:v>
      </x:c>
      <x:c r="R26" s="105" t="str">
        <x:v>1B</x:v>
      </x:c>
      <x:c r="S26" s="105" t="str">
        <x:v>FR</x:v>
      </x:c>
      <x:c r="T26" s="105" t="str">
        <x:v>1B</x:v>
      </x:c>
      <x:c r="U26" s="105" t="str">
        <x:v>1A</x:v>
      </x:c>
      <x:c r="V26" s="105" t="str">
        <x:v>1B</x:v>
      </x:c>
      <x:c r="W26" s="105" t="str">
        <x:v>2A</x:v>
      </x:c>
      <x:c r="X26" s="105" t="str">
        <x:v>2B</x:v>
      </x:c>
      <x:c r="Y26" s="105" t="str">
        <x:v>1A</x:v>
      </x:c>
      <x:c r="Z26" s="105" t="str">
        <x:v>FR</x:v>
      </x:c>
      <x:c r="AA26" s="105" t="str">
        <x:v>FR</x:v>
      </x:c>
      <x:c r="AB26" s="105" t="str">
        <x:v>2B</x:v>
      </x:c>
      <x:c r="AC26" s="105" t="str">
        <x:v>F</x:v>
      </x:c>
      <x:c r="AD26" s="105" t="str">
        <x:v>1B</x:v>
      </x:c>
      <x:c r="AE26" s="105" t="str">
        <x:v>2A</x:v>
      </x:c>
      <x:c r="AF26" s="105" t="str">
        <x:v>2B</x:v>
      </x:c>
      <x:c r="AG26" s="105" t="str">
        <x:v>FR</x:v>
      </x:c>
      <x:c r="AH26" s="106" t="n">
        <x:f>COUNTIF(C26:AG26,$A$8)+COUNTIF(C26:AG26,$A$9)+COUNTIF(C26:AG26,$A$10)+COUNTIF(C26:AG26,$A$11)</x:f>
        <x:v>23</x:v>
      </x:c>
      <x:c r="AI26" s="107" t="n">
        <x:f>COUNTIF(C26:AG26,$A$8)*$G$8+COUNTIF(C26:AG26,$A$9)*$G$9+COUNTIF(C26:AG26,$A$10)*$G$10+COUNTIF(C26:AG26,$A$11)*$G$11+COUNTIF(C26:AG26,$A$12)*$G$12+COUNTIF(C26:AG26,$A$13)*$G$13+COUNTIF(C26:AG26,$A$14)*$G$14+COUNTIF(C26:AG26,$A$15)*$G$15</x:f>
        <x:v>197</x:v>
      </x:c>
      <x:c r="AJ26" s="106" t="n">
        <x:f>COUNTIF(C26:AG26,$A$12)</x:f>
        <x:v>7</x:v>
      </x:c>
      <x:c r="AK26" s="106" t="n">
        <x:f>COUNTIF(C26:AG26,$A$13)</x:f>
        <x:v>1</x:v>
      </x:c>
      <x:c r="AL26" s="106" t="n">
        <x:f>COUNTIF(C26:AG26,$A$14)</x:f>
        <x:v>0</x:v>
      </x:c>
      <x:c r="AM26" s="106" t="n">
        <x:f>COUNTIF(C26:AG26,$A$15)</x:f>
        <x:v>0</x:v>
      </x:c>
    </x:row>
    <x:row r="27" ht="20" customHeight="1">
      <x:c r="A27" s="91" t="str">
        <x:v>Hannes Richter</x:v>
      </x:c>
      <x:c r="B27" s="91" t="str">
        <x:v>Ausbildung</x:v>
      </x:c>
      <x:c r="C27" s="105" t="str">
        <x:v>2B</x:v>
      </x:c>
      <x:c r="D27" s="105" t="str">
        <x:v>1A</x:v>
      </x:c>
      <x:c r="E27" s="105" t="str">
        <x:v>FR</x:v>
      </x:c>
      <x:c r="F27" s="105" t="str">
        <x:v>FR</x:v>
      </x:c>
      <x:c r="G27" s="105" t="str">
        <x:v>2B</x:v>
      </x:c>
      <x:c r="H27" s="105" t="str">
        <x:v>1A</x:v>
      </x:c>
      <x:c r="I27" s="105" t="str">
        <x:v>1B</x:v>
      </x:c>
      <x:c r="J27" s="105" t="str">
        <x:v>2A</x:v>
      </x:c>
      <x:c r="K27" s="105" t="str">
        <x:v>2B</x:v>
      </x:c>
      <x:c r="L27" s="105" t="str">
        <x:v>FR</x:v>
      </x:c>
      <x:c r="M27" s="105" t="str">
        <x:v>FR</x:v>
      </x:c>
      <x:c r="N27" s="105" t="str">
        <x:v>2A</x:v>
      </x:c>
      <x:c r="O27" s="105" t="str">
        <x:v>2B</x:v>
      </x:c>
      <x:c r="P27" s="105" t="str">
        <x:v>1A</x:v>
      </x:c>
      <x:c r="Q27" s="105" t="str">
        <x:v>1B</x:v>
      </x:c>
      <x:c r="R27" s="105" t="str">
        <x:v>2A</x:v>
      </x:c>
      <x:c r="S27" s="105" t="str">
        <x:v>1A</x:v>
      </x:c>
      <x:c r="T27" s="105" t="str">
        <x:v>FR</x:v>
      </x:c>
      <x:c r="U27" s="105" t="str">
        <x:v>1B</x:v>
      </x:c>
      <x:c r="V27" s="105" t="str">
        <x:v>F</x:v>
      </x:c>
      <x:c r="W27" s="105" t="str">
        <x:v>2B</x:v>
      </x:c>
      <x:c r="X27" s="105" t="str">
        <x:v>1A</x:v>
      </x:c>
      <x:c r="Y27" s="105" t="str">
        <x:v>1B</x:v>
      </x:c>
      <x:c r="Z27" s="105" t="str">
        <x:v>FR</x:v>
      </x:c>
      <x:c r="AA27" s="105" t="str">
        <x:v>FR</x:v>
      </x:c>
      <x:c r="AB27" s="105" t="str">
        <x:v>1A</x:v>
      </x:c>
      <x:c r="AC27" s="105" t="str">
        <x:v>1B</x:v>
      </x:c>
      <x:c r="AD27" s="105" t="str">
        <x:v>2A</x:v>
      </x:c>
      <x:c r="AE27" s="105" t="str">
        <x:v>2B</x:v>
      </x:c>
      <x:c r="AF27" s="105" t="str">
        <x:v>1A</x:v>
      </x:c>
      <x:c r="AG27" s="105" t="str">
        <x:v>FR</x:v>
      </x:c>
      <x:c r="AH27" s="106" t="n">
        <x:f>COUNTIF(C27:AG27,$A$8)+COUNTIF(C27:AG27,$A$9)+COUNTIF(C27:AG27,$A$10)+COUNTIF(C27:AG27,$A$11)</x:f>
        <x:v>22</x:v>
      </x:c>
      <x:c r="AI27" s="107" t="n">
        <x:f>COUNTIF(C27:AG27,$A$8)*$G$8+COUNTIF(C27:AG27,$A$9)*$G$9+COUNTIF(C27:AG27,$A$10)*$G$10+COUNTIF(C27:AG27,$A$11)*$G$11+COUNTIF(C27:AG27,$A$12)*$G$12+COUNTIF(C27:AG27,$A$13)*$G$13+COUNTIF(C27:AG27,$A$14)*$G$14+COUNTIF(C27:AG27,$A$15)*$G$15</x:f>
        <x:v>188</x:v>
      </x:c>
      <x:c r="AJ27" s="106" t="n">
        <x:f>COUNTIF(C27:AG27,$A$12)</x:f>
        <x:v>8</x:v>
      </x:c>
      <x:c r="AK27" s="106" t="n">
        <x:f>COUNTIF(C27:AG27,$A$13)</x:f>
        <x:v>1</x:v>
      </x:c>
      <x:c r="AL27" s="106" t="n">
        <x:f>COUNTIF(C27:AG27,$A$14)</x:f>
        <x:v>0</x:v>
      </x:c>
      <x:c r="AM27" s="106" t="n">
        <x:f>COUNTIF(C27:AG27,$A$15)</x:f>
        <x:v>0</x:v>
      </x:c>
    </x:row>
    <x:row r="28" ht="20" customHeight="1">
      <x:c r="A28" s="91" t="str">
        <x:v>Isabel Neumann</x:v>
      </x:c>
      <x:c r="B28" s="91" t="str">
        <x:v>Teilzeit</x:v>
      </x:c>
      <x:c r="C28" s="105" t="str">
        <x:v>1A</x:v>
      </x:c>
      <x:c r="D28" s="105" t="str">
        <x:v>1B</x:v>
      </x:c>
      <x:c r="E28" s="105" t="str">
        <x:v>FR</x:v>
      </x:c>
      <x:c r="F28" s="105" t="str">
        <x:v>FR</x:v>
      </x:c>
      <x:c r="G28" s="105" t="str">
        <x:v>1A</x:v>
      </x:c>
      <x:c r="H28" s="105" t="str">
        <x:v>1B</x:v>
      </x:c>
      <x:c r="I28" s="105" t="str">
        <x:v>2A</x:v>
      </x:c>
      <x:c r="J28" s="105" t="str">
        <x:v>2B</x:v>
      </x:c>
      <x:c r="K28" s="105" t="str">
        <x:v>1A</x:v>
      </x:c>
      <x:c r="L28" s="105" t="str">
        <x:v>FR</x:v>
      </x:c>
      <x:c r="M28" s="105" t="str">
        <x:v>1B</x:v>
      </x:c>
      <x:c r="N28" s="105" t="str">
        <x:v>2B</x:v>
      </x:c>
      <x:c r="O28" s="105" t="str">
        <x:v>F</x:v>
      </x:c>
      <x:c r="P28" s="105" t="str">
        <x:v>1B</x:v>
      </x:c>
      <x:c r="Q28" s="105" t="str">
        <x:v>2A</x:v>
      </x:c>
      <x:c r="R28" s="105" t="str">
        <x:v>2B</x:v>
      </x:c>
      <x:c r="S28" s="105" t="str">
        <x:v>FR</x:v>
      </x:c>
      <x:c r="T28" s="105" t="str">
        <x:v>FR</x:v>
      </x:c>
      <x:c r="U28" s="105" t="str">
        <x:v>2A</x:v>
      </x:c>
      <x:c r="V28" s="105" t="str">
        <x:v>2B</x:v>
      </x:c>
      <x:c r="W28" s="105" t="str">
        <x:v>1A</x:v>
      </x:c>
      <x:c r="X28" s="105" t="str">
        <x:v>1B</x:v>
      </x:c>
      <x:c r="Y28" s="105" t="str">
        <x:v>2A</x:v>
      </x:c>
      <x:c r="Z28" s="105" t="str">
        <x:v>FR</x:v>
      </x:c>
      <x:c r="AA28" s="105" t="str">
        <x:v>FR</x:v>
      </x:c>
      <x:c r="AB28" s="105" t="str">
        <x:v>U</x:v>
      </x:c>
      <x:c r="AC28" s="105" t="str">
        <x:v>2A</x:v>
      </x:c>
      <x:c r="AD28" s="105" t="str">
        <x:v>2B</x:v>
      </x:c>
      <x:c r="AE28" s="105" t="str">
        <x:v>1A</x:v>
      </x:c>
      <x:c r="AF28" s="105" t="str">
        <x:v>1B</x:v>
      </x:c>
      <x:c r="AG28" s="105" t="str">
        <x:v>1A</x:v>
      </x:c>
      <x:c r="AH28" s="106" t="n">
        <x:f>COUNTIF(C28:AG28,$A$8)+COUNTIF(C28:AG28,$A$9)+COUNTIF(C28:AG28,$A$10)+COUNTIF(C28:AG28,$A$11)</x:f>
        <x:v>22</x:v>
      </x:c>
      <x:c r="AI28" s="107" t="n">
        <x:f>COUNTIF(C28:AG28,$A$8)*$G$8+COUNTIF(C28:AG28,$A$9)*$G$9+COUNTIF(C28:AG28,$A$10)*$G$10+COUNTIF(C28:AG28,$A$11)*$G$11+COUNTIF(C28:AG28,$A$12)*$G$12+COUNTIF(C28:AG28,$A$13)*$G$13+COUNTIF(C28:AG28,$A$14)*$G$14+COUNTIF(C28:AG28,$A$15)*$G$15</x:f>
        <x:v>188.25</x:v>
      </x:c>
      <x:c r="AJ28" s="106" t="n">
        <x:f>COUNTIF(C28:AG28,$A$12)</x:f>
        <x:v>7</x:v>
      </x:c>
      <x:c r="AK28" s="106" t="n">
        <x:f>COUNTIF(C28:AG28,$A$13)</x:f>
        <x:v>1</x:v>
      </x:c>
      <x:c r="AL28" s="106" t="n">
        <x:f>COUNTIF(C28:AG28,$A$14)</x:f>
        <x:v>0</x:v>
      </x:c>
      <x:c r="AM28" s="106" t="n">
        <x:f>COUNTIF(C28:AG28,$A$15)</x:f>
        <x:v>1</x:v>
      </x:c>
    </x:row>
    <x:row r="29" ht="20" customHeight="1">
      <x:c r="A29" s="91" t="str">
        <x:v>Jonas Klein</x:v>
      </x:c>
      <x:c r="B29" s="91" t="str">
        <x:v>Vollzeit</x:v>
      </x:c>
      <x:c r="C29" s="105" t="str">
        <x:v>1B</x:v>
      </x:c>
      <x:c r="D29" s="105" t="str">
        <x:v>2A</x:v>
      </x:c>
      <x:c r="E29" s="105" t="str">
        <x:v>FR</x:v>
      </x:c>
      <x:c r="F29" s="105" t="str">
        <x:v>FR</x:v>
      </x:c>
      <x:c r="G29" s="105" t="str">
        <x:v>1B</x:v>
      </x:c>
      <x:c r="H29" s="105" t="str">
        <x:v>F</x:v>
      </x:c>
      <x:c r="I29" s="105" t="str">
        <x:v>2B</x:v>
      </x:c>
      <x:c r="J29" s="105" t="str">
        <x:v>1A</x:v>
      </x:c>
      <x:c r="K29" s="105" t="str">
        <x:v>1B</x:v>
      </x:c>
      <x:c r="L29" s="105" t="str">
        <x:v>1A</x:v>
      </x:c>
      <x:c r="M29" s="105" t="str">
        <x:v>FR</x:v>
      </x:c>
      <x:c r="N29" s="105" t="str">
        <x:v>1A</x:v>
      </x:c>
      <x:c r="O29" s="105" t="str">
        <x:v>1B</x:v>
      </x:c>
      <x:c r="P29" s="105" t="str">
        <x:v>2A</x:v>
      </x:c>
      <x:c r="Q29" s="105" t="str">
        <x:v>2B</x:v>
      </x:c>
      <x:c r="R29" s="105" t="str">
        <x:v>1A</x:v>
      </x:c>
      <x:c r="S29" s="105" t="str">
        <x:v>FR</x:v>
      </x:c>
      <x:c r="T29" s="105" t="str">
        <x:v>FR</x:v>
      </x:c>
      <x:c r="U29" s="105" t="str">
        <x:v>2B</x:v>
      </x:c>
      <x:c r="V29" s="105" t="str">
        <x:v>1A</x:v>
      </x:c>
      <x:c r="W29" s="105" t="str">
        <x:v>1B</x:v>
      </x:c>
      <x:c r="X29" s="105" t="str">
        <x:v>2A</x:v>
      </x:c>
      <x:c r="Y29" s="105" t="str">
        <x:v>2B</x:v>
      </x:c>
      <x:c r="Z29" s="105" t="str">
        <x:v>FR</x:v>
      </x:c>
      <x:c r="AA29" s="105" t="str">
        <x:v>1B</x:v>
      </x:c>
      <x:c r="AB29" s="105" t="str">
        <x:v>2A</x:v>
      </x:c>
      <x:c r="AC29" s="105" t="str">
        <x:v>2B</x:v>
      </x:c>
      <x:c r="AD29" s="105" t="str">
        <x:v>1A</x:v>
      </x:c>
      <x:c r="AE29" s="105" t="str">
        <x:v>1B</x:v>
      </x:c>
      <x:c r="AF29" s="105" t="str">
        <x:v>2A</x:v>
      </x:c>
      <x:c r="AG29" s="105" t="str">
        <x:v>FR</x:v>
      </x:c>
      <x:c r="AH29" s="106" t="n">
        <x:f>COUNTIF(C29:AG29,$A$8)+COUNTIF(C29:AG29,$A$9)+COUNTIF(C29:AG29,$A$10)+COUNTIF(C29:AG29,$A$11)</x:f>
        <x:v>23</x:v>
      </x:c>
      <x:c r="AI29" s="107" t="n">
        <x:f>COUNTIF(C29:AG29,$A$8)*$G$8+COUNTIF(C29:AG29,$A$9)*$G$9+COUNTIF(C29:AG29,$A$10)*$G$10+COUNTIF(C29:AG29,$A$11)*$G$11+COUNTIF(C29:AG29,$A$12)*$G$12+COUNTIF(C29:AG29,$A$13)*$G$13+COUNTIF(C29:AG29,$A$14)*$G$14+COUNTIF(C29:AG29,$A$15)*$G$15</x:f>
        <x:v>196.75</x:v>
      </x:c>
      <x:c r="AJ29" s="106" t="n">
        <x:f>COUNTIF(C29:AG29,$A$12)</x:f>
        <x:v>7</x:v>
      </x:c>
      <x:c r="AK29" s="106" t="n">
        <x:f>COUNTIF(C29:AG29,$A$13)</x:f>
        <x:v>1</x:v>
      </x:c>
      <x:c r="AL29" s="106" t="n">
        <x:f>COUNTIF(C29:AG29,$A$14)</x:f>
        <x:v>0</x:v>
      </x:c>
      <x:c r="AM29" s="106" t="n">
        <x:f>COUNTIF(C29:AG29,$A$15)</x:f>
        <x:v>0</x:v>
      </x:c>
    </x:row>
    <x:row r="30" ht="20" customHeight="1">
      <x:c r="A30" s="91" t="str">
        <x:v>Lara Zimmermann</x:v>
      </x:c>
      <x:c r="B30" s="91" t="str">
        <x:v>Vollzeit</x:v>
      </x:c>
      <x:c r="C30" s="105" t="str">
        <x:v>2A</x:v>
      </x:c>
      <x:c r="D30" s="105" t="str">
        <x:v>2B</x:v>
      </x:c>
      <x:c r="E30" s="105" t="str">
        <x:v>FR</x:v>
      </x:c>
      <x:c r="F30" s="105" t="str">
        <x:v>1B</x:v>
      </x:c>
      <x:c r="G30" s="105" t="str">
        <x:v>2A</x:v>
      </x:c>
      <x:c r="H30" s="105" t="str">
        <x:v>2B</x:v>
      </x:c>
      <x:c r="I30" s="105" t="str">
        <x:v>1A</x:v>
      </x:c>
      <x:c r="J30" s="105" t="str">
        <x:v>1B</x:v>
      </x:c>
      <x:c r="K30" s="105" t="str">
        <x:v>2A</x:v>
      </x:c>
      <x:c r="L30" s="105" t="str">
        <x:v>FR</x:v>
      </x:c>
      <x:c r="M30" s="105" t="str">
        <x:v>FR</x:v>
      </x:c>
      <x:c r="N30" s="105" t="str">
        <x:v>1B</x:v>
      </x:c>
      <x:c r="O30" s="105" t="str">
        <x:v>2A</x:v>
      </x:c>
      <x:c r="P30" s="105" t="str">
        <x:v>2B</x:v>
      </x:c>
      <x:c r="Q30" s="105" t="str">
        <x:v>1A</x:v>
      </x:c>
      <x:c r="R30" s="105" t="str">
        <x:v>1B</x:v>
      </x:c>
      <x:c r="S30" s="105" t="str">
        <x:v>FR</x:v>
      </x:c>
      <x:c r="T30" s="105" t="str">
        <x:v>FR</x:v>
      </x:c>
      <x:c r="U30" s="105" t="str">
        <x:v>1A</x:v>
      </x:c>
      <x:c r="V30" s="105" t="str">
        <x:v>1B</x:v>
      </x:c>
      <x:c r="W30" s="105" t="str">
        <x:v>2A</x:v>
      </x:c>
      <x:c r="X30" s="105" t="str">
        <x:v>2B</x:v>
      </x:c>
      <x:c r="Y30" s="105" t="str">
        <x:v>1A</x:v>
      </x:c>
      <x:c r="Z30" s="105" t="str">
        <x:v>1A</x:v>
      </x:c>
      <x:c r="AA30" s="105" t="str">
        <x:v>FR</x:v>
      </x:c>
      <x:c r="AB30" s="105" t="str">
        <x:v>2B</x:v>
      </x:c>
      <x:c r="AC30" s="105" t="str">
        <x:v>1A</x:v>
      </x:c>
      <x:c r="AD30" s="105" t="str">
        <x:v>1B</x:v>
      </x:c>
      <x:c r="AE30" s="105" t="str">
        <x:v>2A</x:v>
      </x:c>
      <x:c r="AF30" s="105" t="str">
        <x:v>2B</x:v>
      </x:c>
      <x:c r="AG30" s="105" t="str">
        <x:v>FR</x:v>
      </x:c>
      <x:c r="AH30" s="106" t="n">
        <x:f>COUNTIF(C30:AG30,$A$8)+COUNTIF(C30:AG30,$A$9)+COUNTIF(C30:AG30,$A$10)+COUNTIF(C30:AG30,$A$11)</x:f>
        <x:v>24</x:v>
      </x:c>
      <x:c r="AI30" s="107" t="n">
        <x:f>COUNTIF(C30:AG30,$A$8)*$G$8+COUNTIF(C30:AG30,$A$9)*$G$9+COUNTIF(C30:AG30,$A$10)*$G$10+COUNTIF(C30:AG30,$A$11)*$G$11+COUNTIF(C30:AG30,$A$12)*$G$12+COUNTIF(C30:AG30,$A$13)*$G$13+COUNTIF(C30:AG30,$A$14)*$G$14+COUNTIF(C30:AG30,$A$15)*$G$15</x:f>
        <x:v>205.5</x:v>
      </x:c>
      <x:c r="AJ30" s="106" t="n">
        <x:f>COUNTIF(C30:AG30,$A$12)</x:f>
        <x:v>7</x:v>
      </x:c>
      <x:c r="AK30" s="106" t="n">
        <x:f>COUNTIF(C30:AG30,$A$13)</x:f>
        <x:v>0</x:v>
      </x:c>
      <x:c r="AL30" s="106" t="n">
        <x:f>COUNTIF(C30:AG30,$A$14)</x:f>
        <x:v>0</x:v>
      </x:c>
      <x:c r="AM30" s="106" t="n">
        <x:f>COUNTIF(C30:AG30,$A$15)</x:f>
        <x:v>0</x:v>
      </x:c>
    </x:row>
    <x:row r="31" ht="20" customHeight="1">
      <x:c r="A31" s="91" t="str">
        <x:v>Max Berger</x:v>
      </x:c>
      <x:c r="B31" s="91" t="str">
        <x:v>Aushilfe</x:v>
      </x:c>
      <x:c r="C31" s="105" t="str">
        <x:v>2B</x:v>
      </x:c>
      <x:c r="D31" s="105" t="str">
        <x:v>1A</x:v>
      </x:c>
      <x:c r="E31" s="105" t="str">
        <x:v>1A</x:v>
      </x:c>
      <x:c r="F31" s="105" t="str">
        <x:v>FR</x:v>
      </x:c>
      <x:c r="G31" s="105" t="str">
        <x:v>2B</x:v>
      </x:c>
      <x:c r="H31" s="105" t="str">
        <x:v>1A</x:v>
      </x:c>
      <x:c r="I31" s="105" t="str">
        <x:v>1B</x:v>
      </x:c>
      <x:c r="J31" s="105" t="str">
        <x:v>2A</x:v>
      </x:c>
      <x:c r="K31" s="105" t="str">
        <x:v>2B</x:v>
      </x:c>
      <x:c r="L31" s="105" t="str">
        <x:v>FR</x:v>
      </x:c>
      <x:c r="M31" s="105" t="str">
        <x:v>FR</x:v>
      </x:c>
      <x:c r="N31" s="105" t="str">
        <x:v>2A</x:v>
      </x:c>
      <x:c r="O31" s="105" t="str">
        <x:v>2B</x:v>
      </x:c>
      <x:c r="P31" s="105" t="str">
        <x:v>1A</x:v>
      </x:c>
      <x:c r="Q31" s="105" t="str">
        <x:v>1B</x:v>
      </x:c>
      <x:c r="R31" s="105" t="str">
        <x:v>2A</x:v>
      </x:c>
      <x:c r="S31" s="105" t="str">
        <x:v>FR</x:v>
      </x:c>
      <x:c r="T31" s="105" t="str">
        <x:v>1B</x:v>
      </x:c>
      <x:c r="U31" s="105" t="str">
        <x:v>1B</x:v>
      </x:c>
      <x:c r="V31" s="105" t="str">
        <x:v>2A</x:v>
      </x:c>
      <x:c r="W31" s="105" t="str">
        <x:v>2B</x:v>
      </x:c>
      <x:c r="X31" s="105" t="str">
        <x:v>1A</x:v>
      </x:c>
      <x:c r="Y31" s="105" t="str">
        <x:v>1B</x:v>
      </x:c>
      <x:c r="Z31" s="105" t="str">
        <x:v>FR</x:v>
      </x:c>
      <x:c r="AA31" s="105" t="str">
        <x:v>FR</x:v>
      </x:c>
      <x:c r="AB31" s="105" t="str">
        <x:v>1A</x:v>
      </x:c>
      <x:c r="AC31" s="105" t="str">
        <x:v>1B</x:v>
      </x:c>
      <x:c r="AD31" s="105" t="str">
        <x:v>2A</x:v>
      </x:c>
      <x:c r="AE31" s="105" t="str">
        <x:v>2B</x:v>
      </x:c>
      <x:c r="AF31" s="105" t="str">
        <x:v>1A</x:v>
      </x:c>
      <x:c r="AG31" s="105" t="str">
        <x:v>FR</x:v>
      </x:c>
      <x:c r="AH31" s="106" t="n">
        <x:f>COUNTIF(C31:AG31,$A$8)+COUNTIF(C31:AG31,$A$9)+COUNTIF(C31:AG31,$A$10)+COUNTIF(C31:AG31,$A$11)</x:f>
        <x:v>24</x:v>
      </x:c>
      <x:c r="AI31" s="107" t="n">
        <x:f>COUNTIF(C31:AG31,$A$8)*$G$8+COUNTIF(C31:AG31,$A$9)*$G$9+COUNTIF(C31:AG31,$A$10)*$G$10+COUNTIF(C31:AG31,$A$11)*$G$11+COUNTIF(C31:AG31,$A$12)*$G$12+COUNTIF(C31:AG31,$A$13)*$G$13+COUNTIF(C31:AG31,$A$14)*$G$14+COUNTIF(C31:AG31,$A$15)*$G$15</x:f>
        <x:v>205.25</x:v>
      </x:c>
      <x:c r="AJ31" s="106" t="n">
        <x:f>COUNTIF(C31:AG31,$A$12)</x:f>
        <x:v>7</x:v>
      </x:c>
      <x:c r="AK31" s="106" t="n">
        <x:f>COUNTIF(C31:AG31,$A$13)</x:f>
        <x:v>0</x:v>
      </x:c>
      <x:c r="AL31" s="106" t="n">
        <x:f>COUNTIF(C31:AG31,$A$14)</x:f>
        <x:v>0</x:v>
      </x:c>
      <x:c r="AM31" s="106" t="n">
        <x:f>COUNTIF(C31:AG31,$A$15)</x:f>
        <x:v>0</x:v>
      </x:c>
    </x:row>
    <x:row r="32" ht="20" customHeight="1">
      <x:c r="A32" s="91" t="str">
        <x:v>Nina Schwarz</x:v>
      </x:c>
      <x:c r="B32" s="91" t="str">
        <x:v>Teilzeit</x:v>
      </x:c>
      <x:c r="C32" s="105" t="str">
        <x:v>1A</x:v>
      </x:c>
      <x:c r="D32" s="105" t="str">
        <x:v>1B</x:v>
      </x:c>
      <x:c r="E32" s="105" t="str">
        <x:v>FR</x:v>
      </x:c>
      <x:c r="F32" s="105" t="str">
        <x:v>FR</x:v>
      </x:c>
      <x:c r="G32" s="105" t="str">
        <x:v>1A</x:v>
      </x:c>
      <x:c r="H32" s="105" t="str">
        <x:v>1B</x:v>
      </x:c>
      <x:c r="I32" s="105" t="str">
        <x:v>2A</x:v>
      </x:c>
      <x:c r="J32" s="105" t="str">
        <x:v>2B</x:v>
      </x:c>
      <x:c r="K32" s="105" t="str">
        <x:v>1A</x:v>
      </x:c>
      <x:c r="L32" s="105" t="str">
        <x:v>FR</x:v>
      </x:c>
      <x:c r="M32" s="105" t="str">
        <x:v>FR</x:v>
      </x:c>
      <x:c r="N32" s="105" t="str">
        <x:v>2B</x:v>
      </x:c>
      <x:c r="O32" s="105" t="str">
        <x:v>1A</x:v>
      </x:c>
      <x:c r="P32" s="105" t="str">
        <x:v>1B</x:v>
      </x:c>
      <x:c r="Q32" s="105" t="str">
        <x:v>2A</x:v>
      </x:c>
      <x:c r="R32" s="105" t="str">
        <x:v>2B</x:v>
      </x:c>
      <x:c r="S32" s="105" t="str">
        <x:v>1A</x:v>
      </x:c>
      <x:c r="T32" s="105" t="str">
        <x:v>FR</x:v>
      </x:c>
      <x:c r="U32" s="105" t="str">
        <x:v>2A</x:v>
      </x:c>
      <x:c r="V32" s="105" t="str">
        <x:v>2B</x:v>
      </x:c>
      <x:c r="W32" s="105" t="str">
        <x:v>1A</x:v>
      </x:c>
      <x:c r="X32" s="105" t="str">
        <x:v>1B</x:v>
      </x:c>
      <x:c r="Y32" s="105" t="str">
        <x:v>2A</x:v>
      </x:c>
      <x:c r="Z32" s="105" t="str">
        <x:v>FR</x:v>
      </x:c>
      <x:c r="AA32" s="105" t="str">
        <x:v>FR</x:v>
      </x:c>
      <x:c r="AB32" s="105" t="str">
        <x:v>1B</x:v>
      </x:c>
      <x:c r="AC32" s="105" t="str">
        <x:v>2A</x:v>
      </x:c>
      <x:c r="AD32" s="105" t="str">
        <x:v>F</x:v>
      </x:c>
      <x:c r="AE32" s="105" t="str">
        <x:v>1A</x:v>
      </x:c>
      <x:c r="AF32" s="105" t="str">
        <x:v>1B</x:v>
      </x:c>
      <x:c r="AG32" s="105" t="str">
        <x:v>FR</x:v>
      </x:c>
      <x:c r="AH32" s="106" t="n">
        <x:f>COUNTIF(C32:AG32,$A$8)+COUNTIF(C32:AG32,$A$9)+COUNTIF(C32:AG32,$A$10)+COUNTIF(C32:AG32,$A$11)</x:f>
        <x:v>22</x:v>
      </x:c>
      <x:c r="AI32" s="107" t="n">
        <x:f>COUNTIF(C32:AG32,$A$8)*$G$8+COUNTIF(C32:AG32,$A$9)*$G$9+COUNTIF(C32:AG32,$A$10)*$G$10+COUNTIF(C32:AG32,$A$11)*$G$11+COUNTIF(C32:AG32,$A$12)*$G$12+COUNTIF(C32:AG32,$A$13)*$G$13+COUNTIF(C32:AG32,$A$14)*$G$14+COUNTIF(C32:AG32,$A$15)*$G$15</x:f>
        <x:v>188.25</x:v>
      </x:c>
      <x:c r="AJ32" s="106" t="n">
        <x:f>COUNTIF(C32:AG32,$A$12)</x:f>
        <x:v>8</x:v>
      </x:c>
      <x:c r="AK32" s="106" t="n">
        <x:f>COUNTIF(C32:AG32,$A$13)</x:f>
        <x:v>1</x:v>
      </x:c>
      <x:c r="AL32" s="106" t="n">
        <x:f>COUNTIF(C32:AG32,$A$14)</x:f>
        <x:v>0</x:v>
      </x:c>
      <x:c r="AM32" s="106" t="n">
        <x:f>COUNTIF(C32:AG32,$A$15)</x:f>
        <x:v>0</x:v>
      </x:c>
    </x:row>
    <x:row r="33" ht="20" customHeight="1">
      <x:c r="A33" s="91" t="str">
        <x:v>Oskar Lang</x:v>
      </x:c>
      <x:c r="B33" s="91" t="str">
        <x:v>Vollzeit</x:v>
      </x:c>
      <x:c r="C33" s="105" t="str">
        <x:v>1B</x:v>
      </x:c>
      <x:c r="D33" s="105" t="str">
        <x:v>2A</x:v>
      </x:c>
      <x:c r="E33" s="105" t="str">
        <x:v>FR</x:v>
      </x:c>
      <x:c r="F33" s="105" t="str">
        <x:v>FR</x:v>
      </x:c>
      <x:c r="G33" s="105" t="str">
        <x:v>1B</x:v>
      </x:c>
      <x:c r="H33" s="105" t="str">
        <x:v>2A</x:v>
      </x:c>
      <x:c r="I33" s="105" t="str">
        <x:v>2B</x:v>
      </x:c>
      <x:c r="J33" s="105" t="str">
        <x:v>1A</x:v>
      </x:c>
      <x:c r="K33" s="105" t="str">
        <x:v>1B</x:v>
      </x:c>
      <x:c r="L33" s="105" t="str">
        <x:v>FR</x:v>
      </x:c>
      <x:c r="M33" s="105" t="str">
        <x:v>1B</x:v>
      </x:c>
      <x:c r="N33" s="105" t="str">
        <x:v>1A</x:v>
      </x:c>
      <x:c r="O33" s="105" t="str">
        <x:v>1B</x:v>
      </x:c>
      <x:c r="P33" s="105" t="str">
        <x:v>2A</x:v>
      </x:c>
      <x:c r="Q33" s="105" t="str">
        <x:v>2B</x:v>
      </x:c>
      <x:c r="R33" s="105" t="str">
        <x:v>1A</x:v>
      </x:c>
      <x:c r="S33" s="105" t="str">
        <x:v>FR</x:v>
      </x:c>
      <x:c r="T33" s="105" t="str">
        <x:v>FR</x:v>
      </x:c>
      <x:c r="U33" s="105" t="str">
        <x:v>2B</x:v>
      </x:c>
      <x:c r="V33" s="105" t="str">
        <x:v>1A</x:v>
      </x:c>
      <x:c r="W33" s="105" t="str">
        <x:v>F</x:v>
      </x:c>
      <x:c r="X33" s="105" t="str">
        <x:v>2A</x:v>
      </x:c>
      <x:c r="Y33" s="105" t="str">
        <x:v>2B</x:v>
      </x:c>
      <x:c r="Z33" s="105" t="str">
        <x:v>FR</x:v>
      </x:c>
      <x:c r="AA33" s="105" t="str">
        <x:v>FR</x:v>
      </x:c>
      <x:c r="AB33" s="105" t="str">
        <x:v>2A</x:v>
      </x:c>
      <x:c r="AC33" s="105" t="str">
        <x:v>2B</x:v>
      </x:c>
      <x:c r="AD33" s="105" t="str">
        <x:v>K</x:v>
      </x:c>
      <x:c r="AE33" s="105" t="str">
        <x:v>1B</x:v>
      </x:c>
      <x:c r="AF33" s="105" t="str">
        <x:v>2A</x:v>
      </x:c>
      <x:c r="AG33" s="105" t="str">
        <x:v>1A</x:v>
      </x:c>
      <x:c r="AH33" s="106" t="n">
        <x:f>COUNTIF(C33:AG33,$A$8)+COUNTIF(C33:AG33,$A$9)+COUNTIF(C33:AG33,$A$10)+COUNTIF(C33:AG33,$A$11)</x:f>
        <x:v>22</x:v>
      </x:c>
      <x:c r="AI33" s="107" t="n">
        <x:f>COUNTIF(C33:AG33,$A$8)*$G$8+COUNTIF(C33:AG33,$A$9)*$G$9+COUNTIF(C33:AG33,$A$10)*$G$10+COUNTIF(C33:AG33,$A$11)*$G$11+COUNTIF(C33:AG33,$A$12)*$G$12+COUNTIF(C33:AG33,$A$13)*$G$13+COUNTIF(C33:AG33,$A$14)*$G$14+COUNTIF(C33:AG33,$A$15)*$G$15</x:f>
        <x:v>188.5</x:v>
      </x:c>
      <x:c r="AJ33" s="106" t="n">
        <x:f>COUNTIF(C33:AG33,$A$12)</x:f>
        <x:v>7</x:v>
      </x:c>
      <x:c r="AK33" s="106" t="n">
        <x:f>COUNTIF(C33:AG33,$A$13)</x:f>
        <x:v>1</x:v>
      </x:c>
      <x:c r="AL33" s="106" t="n">
        <x:f>COUNTIF(C33:AG33,$A$14)</x:f>
        <x:v>1</x:v>
      </x:c>
      <x:c r="AM33" s="106" t="n">
        <x:f>COUNTIF(C33:AG33,$A$15)</x:f>
        <x:v>0</x:v>
      </x:c>
    </x:row>
    <x:row r="34" ht="20" customHeight="1">
      <x:c r="A34" s="91" t="str">
        <x:v>Paula Krüger</x:v>
      </x:c>
      <x:c r="B34" s="91" t="str">
        <x:v>Ausbildung</x:v>
      </x:c>
      <x:c r="C34" s="105" t="str">
        <x:v>2A</x:v>
      </x:c>
      <x:c r="D34" s="105" t="str">
        <x:v>2B</x:v>
      </x:c>
      <x:c r="E34" s="105" t="str">
        <x:v>FR</x:v>
      </x:c>
      <x:c r="F34" s="105" t="str">
        <x:v>FR</x:v>
      </x:c>
      <x:c r="G34" s="105" t="str">
        <x:v>2A</x:v>
      </x:c>
      <x:c r="H34" s="105" t="str">
        <x:v>2B</x:v>
      </x:c>
      <x:c r="I34" s="105" t="str">
        <x:v>1A</x:v>
      </x:c>
      <x:c r="J34" s="105" t="str">
        <x:v>1B</x:v>
      </x:c>
      <x:c r="K34" s="105" t="str">
        <x:v>2A</x:v>
      </x:c>
      <x:c r="L34" s="105" t="str">
        <x:v>1A</x:v>
      </x:c>
      <x:c r="M34" s="105" t="str">
        <x:v>FR</x:v>
      </x:c>
      <x:c r="N34" s="105" t="str">
        <x:v>1B</x:v>
      </x:c>
      <x:c r="O34" s="105" t="str">
        <x:v>2A</x:v>
      </x:c>
      <x:c r="P34" s="105" t="str">
        <x:v>F</x:v>
      </x:c>
      <x:c r="Q34" s="105" t="str">
        <x:v>1A</x:v>
      </x:c>
      <x:c r="R34" s="105" t="str">
        <x:v>1B</x:v>
      </x:c>
      <x:c r="S34" s="105" t="str">
        <x:v>FR</x:v>
      </x:c>
      <x:c r="T34" s="105" t="str">
        <x:v>FR</x:v>
      </x:c>
      <x:c r="U34" s="105" t="str">
        <x:v>1A</x:v>
      </x:c>
      <x:c r="V34" s="105" t="str">
        <x:v>1B</x:v>
      </x:c>
      <x:c r="W34" s="105" t="str">
        <x:v>2A</x:v>
      </x:c>
      <x:c r="X34" s="105" t="str">
        <x:v>2B</x:v>
      </x:c>
      <x:c r="Y34" s="105" t="str">
        <x:v>K</x:v>
      </x:c>
      <x:c r="Z34" s="105" t="str">
        <x:v>FR</x:v>
      </x:c>
      <x:c r="AA34" s="105" t="str">
        <x:v>1B</x:v>
      </x:c>
      <x:c r="AB34" s="105" t="str">
        <x:v>2B</x:v>
      </x:c>
      <x:c r="AC34" s="105" t="str">
        <x:v>1A</x:v>
      </x:c>
      <x:c r="AD34" s="105" t="str">
        <x:v>1B</x:v>
      </x:c>
      <x:c r="AE34" s="105" t="str">
        <x:v>2A</x:v>
      </x:c>
      <x:c r="AF34" s="105" t="str">
        <x:v>2B</x:v>
      </x:c>
      <x:c r="AG34" s="105" t="str">
        <x:v>FR</x:v>
      </x:c>
      <x:c r="AH34" s="106" t="n">
        <x:f>COUNTIF(C34:AG34,$A$8)+COUNTIF(C34:AG34,$A$9)+COUNTIF(C34:AG34,$A$10)+COUNTIF(C34:AG34,$A$11)</x:f>
        <x:v>22</x:v>
      </x:c>
      <x:c r="AI34" s="107" t="n">
        <x:f>COUNTIF(C34:AG34,$A$8)*$G$8+COUNTIF(C34:AG34,$A$9)*$G$9+COUNTIF(C34:AG34,$A$10)*$G$10+COUNTIF(C34:AG34,$A$11)*$G$11+COUNTIF(C34:AG34,$A$12)*$G$12+COUNTIF(C34:AG34,$A$13)*$G$13+COUNTIF(C34:AG34,$A$14)*$G$14+COUNTIF(C34:AG34,$A$15)*$G$15</x:f>
        <x:v>188.5</x:v>
      </x:c>
      <x:c r="AJ34" s="106" t="n">
        <x:f>COUNTIF(C34:AG34,$A$12)</x:f>
        <x:v>7</x:v>
      </x:c>
      <x:c r="AK34" s="106" t="n">
        <x:f>COUNTIF(C34:AG34,$A$13)</x:f>
        <x:v>1</x:v>
      </x:c>
      <x:c r="AL34" s="106" t="n">
        <x:f>COUNTIF(C34:AG34,$A$14)</x:f>
        <x:v>1</x:v>
      </x:c>
      <x:c r="AM34" s="106" t="n">
        <x:f>COUNTIF(C34:AG34,$A$15)</x:f>
        <x:v>0</x:v>
      </x:c>
    </x:row>
    <x:row r="35">
      <x:c r="A35" s="89"/>
      <x:c r="B35" s="89"/>
      <x:c r="C35" s="89"/>
      <x:c r="D35" s="89"/>
      <x:c r="E35" s="89"/>
      <x:c r="F35" s="89"/>
      <x:c r="G35" s="89"/>
      <x:c r="H35" s="89"/>
      <x:c r="I35" s="89"/>
      <x:c r="J35" s="89"/>
      <x:c r="K35" s="89"/>
      <x:c r="L35" s="89"/>
      <x:c r="M35" s="89"/>
      <x:c r="N35" s="89"/>
      <x:c r="O35" s="89"/>
      <x:c r="P35" s="89"/>
      <x:c r="Q35" s="89"/>
      <x:c r="R35" s="89"/>
      <x:c r="S35" s="89"/>
      <x:c r="T35" s="89"/>
      <x:c r="U35" s="89"/>
      <x:c r="V35" s="89"/>
      <x:c r="W35" s="89"/>
      <x:c r="X35" s="89"/>
      <x:c r="Y35" s="89"/>
      <x:c r="Z35" s="89"/>
      <x:c r="AA35" s="89"/>
      <x:c r="AB35" s="89"/>
      <x:c r="AC35" s="89"/>
      <x:c r="AD35" s="89"/>
      <x:c r="AE35" s="89"/>
      <x:c r="AF35" s="89"/>
      <x:c r="AG35" s="89"/>
      <x:c r="AH35" s="89"/>
      <x:c r="AI35" s="89"/>
      <x:c r="AJ35" s="89"/>
      <x:c r="AK35" s="89"/>
      <x:c r="AL35" s="89"/>
      <x:c r="AM35" s="89"/>
    </x:row>
    <x:row r="36">
      <x:c r="A36" s="89"/>
      <x:c r="B36" s="89"/>
      <x:c r="C36" s="89"/>
      <x:c r="D36" s="89"/>
      <x:c r="E36" s="89"/>
      <x:c r="F36" s="89"/>
      <x:c r="G36" s="89"/>
      <x:c r="H36" s="89"/>
      <x:c r="I36" s="89"/>
      <x:c r="J36" s="89"/>
      <x:c r="K36" s="89"/>
      <x:c r="L36" s="89"/>
      <x:c r="M36" s="89"/>
      <x:c r="N36" s="89"/>
      <x:c r="O36" s="89"/>
      <x:c r="P36" s="89"/>
      <x:c r="Q36" s="89"/>
      <x:c r="R36" s="89"/>
      <x:c r="S36" s="89"/>
      <x:c r="T36" s="89"/>
      <x:c r="U36" s="89"/>
      <x:c r="V36" s="89"/>
      <x:c r="W36" s="89"/>
      <x:c r="X36" s="89"/>
      <x:c r="Y36" s="89"/>
      <x:c r="Z36" s="89"/>
      <x:c r="AA36" s="89"/>
      <x:c r="AB36" s="89"/>
      <x:c r="AC36" s="89"/>
      <x:c r="AD36" s="89"/>
      <x:c r="AE36" s="89"/>
      <x:c r="AF36" s="89"/>
      <x:c r="AG36" s="89"/>
      <x:c r="AH36" s="89"/>
      <x:c r="AI36" s="89"/>
      <x:c r="AJ36" s="89"/>
      <x:c r="AK36" s="89"/>
      <x:c r="AL36" s="89"/>
      <x:c r="AM36" s="89"/>
    </x:row>
    <x:row r="37" ht="24" customHeight="1">
      <x:c r="A37" s="93" t="str">
        <x:v>Tägliche Kontrolle</x:v>
      </x:c>
      <x:c r="B37" s="93"/>
      <x:c r="C37" s="89"/>
      <x:c r="D37" s="89"/>
      <x:c r="E37" s="89"/>
      <x:c r="F37" s="89"/>
      <x:c r="G37" s="89"/>
      <x:c r="H37" s="89"/>
      <x:c r="I37" s="89"/>
      <x:c r="J37" s="89"/>
      <x:c r="K37" s="89"/>
      <x:c r="L37" s="89"/>
      <x:c r="M37" s="89"/>
      <x:c r="N37" s="89"/>
      <x:c r="O37" s="89"/>
      <x:c r="P37" s="89"/>
      <x:c r="Q37" s="89"/>
      <x:c r="R37" s="89"/>
      <x:c r="S37" s="89"/>
      <x:c r="T37" s="89"/>
      <x:c r="U37" s="89"/>
      <x:c r="V37" s="89"/>
      <x:c r="W37" s="89"/>
      <x:c r="X37" s="89"/>
      <x:c r="Y37" s="89"/>
      <x:c r="Z37" s="89"/>
      <x:c r="AA37" s="89"/>
      <x:c r="AB37" s="89"/>
      <x:c r="AC37" s="89"/>
      <x:c r="AD37" s="89"/>
      <x:c r="AE37" s="89"/>
      <x:c r="AF37" s="89"/>
      <x:c r="AG37" s="89"/>
      <x:c r="AH37" s="89"/>
      <x:c r="AI37" s="89"/>
      <x:c r="AJ37" s="89"/>
      <x:c r="AK37" s="89"/>
      <x:c r="AL37" s="89"/>
      <x:c r="AM37" s="89"/>
    </x:row>
    <x:row r="38">
      <x:c r="A38" s="90" t="str">
        <x:v>Mitarbeitende geplant</x:v>
      </x:c>
      <x:c r="B38" s="90" t="str"/>
      <x:c r="C38" s="106" t="n">
        <x:f>IF(C$18="","",COUNTIF(C$20:C$34,$A$8)+COUNTIF(C$20:C$34,$A$9)+COUNTIF(C$20:C$34,$A$10)+COUNTIF(C$20:C$34,$A$11))</x:f>
        <x:v>15</x:v>
      </x:c>
      <x:c r="D38" s="106" t="n">
        <x:f>IF(D$18="","",COUNTIF(D$20:D$34,$A$8)+COUNTIF(D$20:D$34,$A$9)+COUNTIF(D$20:D$34,$A$10)+COUNTIF(D$20:D$34,$A$11))</x:f>
        <x:v>15</x:v>
      </x:c>
      <x:c r="E38" s="106" t="n">
        <x:f>IF(E$18="","",COUNTIF(E$20:E$34,$A$8)+COUNTIF(E$20:E$34,$A$9)+COUNTIF(E$20:E$34,$A$10)+COUNTIF(E$20:E$34,$A$11))</x:f>
        <x:v>3</x:v>
      </x:c>
      <x:c r="F38" s="106" t="n">
        <x:f>IF(F$18="","",COUNTIF(F$20:F$34,$A$8)+COUNTIF(F$20:F$34,$A$9)+COUNTIF(F$20:F$34,$A$10)+COUNTIF(F$20:F$34,$A$11))</x:f>
        <x:v>3</x:v>
      </x:c>
      <x:c r="G38" s="106" t="n">
        <x:f>IF(G$18="","",COUNTIF(G$20:G$34,$A$8)+COUNTIF(G$20:G$34,$A$9)+COUNTIF(G$20:G$34,$A$10)+COUNTIF(G$20:G$34,$A$11))</x:f>
        <x:v>14</x:v>
      </x:c>
      <x:c r="H38" s="106" t="n">
        <x:f>IF(H$18="","",COUNTIF(H$20:H$34,$A$8)+COUNTIF(H$20:H$34,$A$9)+COUNTIF(H$20:H$34,$A$10)+COUNTIF(H$20:H$34,$A$11))</x:f>
        <x:v>14</x:v>
      </x:c>
      <x:c r="I38" s="106" t="n">
        <x:f>IF(I$18="","",COUNTIF(I$20:I$34,$A$8)+COUNTIF(I$20:I$34,$A$9)+COUNTIF(I$20:I$34,$A$10)+COUNTIF(I$20:I$34,$A$11))</x:f>
        <x:v>15</x:v>
      </x:c>
      <x:c r="J38" s="106" t="n">
        <x:f>IF(J$18="","",COUNTIF(J$20:J$34,$A$8)+COUNTIF(J$20:J$34,$A$9)+COUNTIF(J$20:J$34,$A$10)+COUNTIF(J$20:J$34,$A$11))</x:f>
        <x:v>15</x:v>
      </x:c>
      <x:c r="K38" s="106" t="n">
        <x:f>IF(K$18="","",COUNTIF(K$20:K$34,$A$8)+COUNTIF(K$20:K$34,$A$9)+COUNTIF(K$20:K$34,$A$10)+COUNTIF(K$20:K$34,$A$11))</x:f>
        <x:v>14</x:v>
      </x:c>
      <x:c r="L38" s="106" t="n">
        <x:f>IF(L$18="","",COUNTIF(L$20:L$34,$A$8)+COUNTIF(L$20:L$34,$A$9)+COUNTIF(L$20:L$34,$A$10)+COUNTIF(L$20:L$34,$A$11))</x:f>
        <x:v>3</x:v>
      </x:c>
      <x:c r="M38" s="106" t="n">
        <x:f>IF(M$18="","",COUNTIF(M$20:M$34,$A$8)+COUNTIF(M$20:M$34,$A$9)+COUNTIF(M$20:M$34,$A$10)+COUNTIF(M$20:M$34,$A$11))</x:f>
        <x:v>3</x:v>
      </x:c>
      <x:c r="N38" s="106" t="n">
        <x:f>IF(N$18="","",COUNTIF(N$20:N$34,$A$8)+COUNTIF(N$20:N$34,$A$9)+COUNTIF(N$20:N$34,$A$10)+COUNTIF(N$20:N$34,$A$11))</x:f>
        <x:v>14</x:v>
      </x:c>
      <x:c r="O38" s="106" t="n">
        <x:f>IF(O$18="","",COUNTIF(O$20:O$34,$A$8)+COUNTIF(O$20:O$34,$A$9)+COUNTIF(O$20:O$34,$A$10)+COUNTIF(O$20:O$34,$A$11))</x:f>
        <x:v>14</x:v>
      </x:c>
      <x:c r="P38" s="106" t="n">
        <x:f>IF(P$18="","",COUNTIF(P$20:P$34,$A$8)+COUNTIF(P$20:P$34,$A$9)+COUNTIF(P$20:P$34,$A$10)+COUNTIF(P$20:P$34,$A$11))</x:f>
        <x:v>13</x:v>
      </x:c>
      <x:c r="Q38" s="106" t="n">
        <x:f>IF(Q$18="","",COUNTIF(Q$20:Q$34,$A$8)+COUNTIF(Q$20:Q$34,$A$9)+COUNTIF(Q$20:Q$34,$A$10)+COUNTIF(Q$20:Q$34,$A$11))</x:f>
        <x:v>15</x:v>
      </x:c>
      <x:c r="R38" s="106" t="n">
        <x:f>IF(R$18="","",COUNTIF(R$20:R$34,$A$8)+COUNTIF(R$20:R$34,$A$9)+COUNTIF(R$20:R$34,$A$10)+COUNTIF(R$20:R$34,$A$11))</x:f>
        <x:v>15</x:v>
      </x:c>
      <x:c r="S38" s="106" t="n">
        <x:f>IF(S$18="","",COUNTIF(S$20:S$34,$A$8)+COUNTIF(S$20:S$34,$A$9)+COUNTIF(S$20:S$34,$A$10)+COUNTIF(S$20:S$34,$A$11))</x:f>
        <x:v>3</x:v>
      </x:c>
      <x:c r="T38" s="106" t="n">
        <x:f>IF(T$18="","",COUNTIF(T$20:T$34,$A$8)+COUNTIF(T$20:T$34,$A$9)+COUNTIF(T$20:T$34,$A$10)+COUNTIF(T$20:T$34,$A$11))</x:f>
        <x:v>3</x:v>
      </x:c>
      <x:c r="U38" s="106" t="n">
        <x:f>IF(U$18="","",COUNTIF(U$20:U$34,$A$8)+COUNTIF(U$20:U$34,$A$9)+COUNTIF(U$20:U$34,$A$10)+COUNTIF(U$20:U$34,$A$11))</x:f>
        <x:v>13</x:v>
      </x:c>
      <x:c r="V38" s="106" t="n">
        <x:f>IF(V$18="","",COUNTIF(V$20:V$34,$A$8)+COUNTIF(V$20:V$34,$A$9)+COUNTIF(V$20:V$34,$A$10)+COUNTIF(V$20:V$34,$A$11))</x:f>
        <x:v>14</x:v>
      </x:c>
      <x:c r="W38" s="106" t="n">
        <x:f>IF(W$18="","",COUNTIF(W$20:W$34,$A$8)+COUNTIF(W$20:W$34,$A$9)+COUNTIF(W$20:W$34,$A$10)+COUNTIF(W$20:W$34,$A$11))</x:f>
        <x:v>14</x:v>
      </x:c>
      <x:c r="X38" s="106" t="n">
        <x:f>IF(X$18="","",COUNTIF(X$20:X$34,$A$8)+COUNTIF(X$20:X$34,$A$9)+COUNTIF(X$20:X$34,$A$10)+COUNTIF(X$20:X$34,$A$11))</x:f>
        <x:v>15</x:v>
      </x:c>
      <x:c r="Y38" s="106" t="n">
        <x:f>IF(Y$18="","",COUNTIF(Y$20:Y$34,$A$8)+COUNTIF(Y$20:Y$34,$A$9)+COUNTIF(Y$20:Y$34,$A$10)+COUNTIF(Y$20:Y$34,$A$11))</x:f>
        <x:v>14</x:v>
      </x:c>
      <x:c r="Z38" s="106" t="n">
        <x:f>IF(Z$18="","",COUNTIF(Z$20:Z$34,$A$8)+COUNTIF(Z$20:Z$34,$A$9)+COUNTIF(Z$20:Z$34,$A$10)+COUNTIF(Z$20:Z$34,$A$11))</x:f>
        <x:v>3</x:v>
      </x:c>
      <x:c r="AA38" s="106" t="n">
        <x:f>IF(AA$18="","",COUNTIF(AA$20:AA$34,$A$8)+COUNTIF(AA$20:AA$34,$A$9)+COUNTIF(AA$20:AA$34,$A$10)+COUNTIF(AA$20:AA$34,$A$11))</x:f>
        <x:v>3</x:v>
      </x:c>
      <x:c r="AB38" s="106" t="n">
        <x:f>IF(AB$18="","",COUNTIF(AB$20:AB$34,$A$8)+COUNTIF(AB$20:AB$34,$A$9)+COUNTIF(AB$20:AB$34,$A$10)+COUNTIF(AB$20:AB$34,$A$11))</x:f>
        <x:v>13</x:v>
      </x:c>
      <x:c r="AC38" s="106" t="n">
        <x:f>IF(AC$18="","",COUNTIF(AC$20:AC$34,$A$8)+COUNTIF(AC$20:AC$34,$A$9)+COUNTIF(AC$20:AC$34,$A$10)+COUNTIF(AC$20:AC$34,$A$11))</x:f>
        <x:v>13</x:v>
      </x:c>
      <x:c r="AD38" s="106" t="n">
        <x:f>IF(AD$18="","",COUNTIF(AD$20:AD$34,$A$8)+COUNTIF(AD$20:AD$34,$A$9)+COUNTIF(AD$20:AD$34,$A$10)+COUNTIF(AD$20:AD$34,$A$11))</x:f>
        <x:v>12</x:v>
      </x:c>
      <x:c r="AE38" s="106" t="n">
        <x:f>IF(AE$18="","",COUNTIF(AE$20:AE$34,$A$8)+COUNTIF(AE$20:AE$34,$A$9)+COUNTIF(AE$20:AE$34,$A$10)+COUNTIF(AE$20:AE$34,$A$11))</x:f>
        <x:v>14</x:v>
      </x:c>
      <x:c r="AF38" s="106" t="n">
        <x:f>IF(AF$18="","",COUNTIF(AF$20:AF$34,$A$8)+COUNTIF(AF$20:AF$34,$A$9)+COUNTIF(AF$20:AF$34,$A$10)+COUNTIF(AF$20:AF$34,$A$11))</x:f>
        <x:v>15</x:v>
      </x:c>
      <x:c r="AG38" s="106" t="n">
        <x:f>IF(AG$18="","",COUNTIF(AG$20:AG$34,$A$8)+COUNTIF(AG$20:AG$34,$A$9)+COUNTIF(AG$20:AG$34,$A$10)+COUNTIF(AG$20:AG$34,$A$11))</x:f>
        <x:v>3</x:v>
      </x:c>
      <x:c r="AH38" s="89"/>
      <x:c r="AI38" s="89"/>
      <x:c r="AJ38" s="89"/>
      <x:c r="AK38" s="89"/>
      <x:c r="AL38" s="89"/>
      <x:c r="AM38" s="89"/>
    </x:row>
    <x:row r="39">
      <x:c r="A39" s="90" t="str">
        <x:v>Abwesenheiten</x:v>
      </x:c>
      <x:c r="B39" s="90" t="str"/>
      <x:c r="C39" s="106" t="n">
        <x:f>IF(C$18="","",COUNTIF(C$20:C$34,$A$12)+COUNTIF(C$20:C$34,$A$13)+COUNTIF(C$20:C$34,$A$14)+COUNTIF(C$20:C$34,$A$15))</x:f>
        <x:v>0</x:v>
      </x:c>
      <x:c r="D39" s="106" t="n">
        <x:f>IF(D$18="","",COUNTIF(D$20:D$34,$A$12)+COUNTIF(D$20:D$34,$A$13)+COUNTIF(D$20:D$34,$A$14)+COUNTIF(D$20:D$34,$A$15))</x:f>
        <x:v>0</x:v>
      </x:c>
      <x:c r="E39" s="106" t="n">
        <x:f>IF(E$18="","",COUNTIF(E$20:E$34,$A$12)+COUNTIF(E$20:E$34,$A$13)+COUNTIF(E$20:E$34,$A$14)+COUNTIF(E$20:E$34,$A$15))</x:f>
        <x:v>12</x:v>
      </x:c>
      <x:c r="F39" s="106" t="n">
        <x:f>IF(F$18="","",COUNTIF(F$20:F$34,$A$12)+COUNTIF(F$20:F$34,$A$13)+COUNTIF(F$20:F$34,$A$14)+COUNTIF(F$20:F$34,$A$15))</x:f>
        <x:v>12</x:v>
      </x:c>
      <x:c r="G39" s="106" t="n">
        <x:f>IF(G$18="","",COUNTIF(G$20:G$34,$A$12)+COUNTIF(G$20:G$34,$A$13)+COUNTIF(G$20:G$34,$A$14)+COUNTIF(G$20:G$34,$A$15))</x:f>
        <x:v>1</x:v>
      </x:c>
      <x:c r="H39" s="106" t="n">
        <x:f>IF(H$18="","",COUNTIF(H$20:H$34,$A$12)+COUNTIF(H$20:H$34,$A$13)+COUNTIF(H$20:H$34,$A$14)+COUNTIF(H$20:H$34,$A$15))</x:f>
        <x:v>1</x:v>
      </x:c>
      <x:c r="I39" s="106" t="n">
        <x:f>IF(I$18="","",COUNTIF(I$20:I$34,$A$12)+COUNTIF(I$20:I$34,$A$13)+COUNTIF(I$20:I$34,$A$14)+COUNTIF(I$20:I$34,$A$15))</x:f>
        <x:v>0</x:v>
      </x:c>
      <x:c r="J39" s="106" t="n">
        <x:f>IF(J$18="","",COUNTIF(J$20:J$34,$A$12)+COUNTIF(J$20:J$34,$A$13)+COUNTIF(J$20:J$34,$A$14)+COUNTIF(J$20:J$34,$A$15))</x:f>
        <x:v>0</x:v>
      </x:c>
      <x:c r="K39" s="106" t="n">
        <x:f>IF(K$18="","",COUNTIF(K$20:K$34,$A$12)+COUNTIF(K$20:K$34,$A$13)+COUNTIF(K$20:K$34,$A$14)+COUNTIF(K$20:K$34,$A$15))</x:f>
        <x:v>1</x:v>
      </x:c>
      <x:c r="L39" s="106" t="n">
        <x:f>IF(L$18="","",COUNTIF(L$20:L$34,$A$12)+COUNTIF(L$20:L$34,$A$13)+COUNTIF(L$20:L$34,$A$14)+COUNTIF(L$20:L$34,$A$15))</x:f>
        <x:v>12</x:v>
      </x:c>
      <x:c r="M39" s="106" t="n">
        <x:f>IF(M$18="","",COUNTIF(M$20:M$34,$A$12)+COUNTIF(M$20:M$34,$A$13)+COUNTIF(M$20:M$34,$A$14)+COUNTIF(M$20:M$34,$A$15))</x:f>
        <x:v>12</x:v>
      </x:c>
      <x:c r="N39" s="106" t="n">
        <x:f>IF(N$18="","",COUNTIF(N$20:N$34,$A$12)+COUNTIF(N$20:N$34,$A$13)+COUNTIF(N$20:N$34,$A$14)+COUNTIF(N$20:N$34,$A$15))</x:f>
        <x:v>1</x:v>
      </x:c>
      <x:c r="O39" s="106" t="n">
        <x:f>IF(O$18="","",COUNTIF(O$20:O$34,$A$12)+COUNTIF(O$20:O$34,$A$13)+COUNTIF(O$20:O$34,$A$14)+COUNTIF(O$20:O$34,$A$15))</x:f>
        <x:v>1</x:v>
      </x:c>
      <x:c r="P39" s="106" t="n">
        <x:f>IF(P$18="","",COUNTIF(P$20:P$34,$A$12)+COUNTIF(P$20:P$34,$A$13)+COUNTIF(P$20:P$34,$A$14)+COUNTIF(P$20:P$34,$A$15))</x:f>
        <x:v>2</x:v>
      </x:c>
      <x:c r="Q39" s="106" t="n">
        <x:f>IF(Q$18="","",COUNTIF(Q$20:Q$34,$A$12)+COUNTIF(Q$20:Q$34,$A$13)+COUNTIF(Q$20:Q$34,$A$14)+COUNTIF(Q$20:Q$34,$A$15))</x:f>
        <x:v>0</x:v>
      </x:c>
      <x:c r="R39" s="106" t="n">
        <x:f>IF(R$18="","",COUNTIF(R$20:R$34,$A$12)+COUNTIF(R$20:R$34,$A$13)+COUNTIF(R$20:R$34,$A$14)+COUNTIF(R$20:R$34,$A$15))</x:f>
        <x:v>0</x:v>
      </x:c>
      <x:c r="S39" s="106" t="n">
        <x:f>IF(S$18="","",COUNTIF(S$20:S$34,$A$12)+COUNTIF(S$20:S$34,$A$13)+COUNTIF(S$20:S$34,$A$14)+COUNTIF(S$20:S$34,$A$15))</x:f>
        <x:v>12</x:v>
      </x:c>
      <x:c r="T39" s="106" t="n">
        <x:f>IF(T$18="","",COUNTIF(T$20:T$34,$A$12)+COUNTIF(T$20:T$34,$A$13)+COUNTIF(T$20:T$34,$A$14)+COUNTIF(T$20:T$34,$A$15))</x:f>
        <x:v>12</x:v>
      </x:c>
      <x:c r="U39" s="106" t="n">
        <x:f>IF(U$18="","",COUNTIF(U$20:U$34,$A$12)+COUNTIF(U$20:U$34,$A$13)+COUNTIF(U$20:U$34,$A$14)+COUNTIF(U$20:U$34,$A$15))</x:f>
        <x:v>2</x:v>
      </x:c>
      <x:c r="V39" s="106" t="n">
        <x:f>IF(V$18="","",COUNTIF(V$20:V$34,$A$12)+COUNTIF(V$20:V$34,$A$13)+COUNTIF(V$20:V$34,$A$14)+COUNTIF(V$20:V$34,$A$15))</x:f>
        <x:v>1</x:v>
      </x:c>
      <x:c r="W39" s="106" t="n">
        <x:f>IF(W$18="","",COUNTIF(W$20:W$34,$A$12)+COUNTIF(W$20:W$34,$A$13)+COUNTIF(W$20:W$34,$A$14)+COUNTIF(W$20:W$34,$A$15))</x:f>
        <x:v>1</x:v>
      </x:c>
      <x:c r="X39" s="106" t="n">
        <x:f>IF(X$18="","",COUNTIF(X$20:X$34,$A$12)+COUNTIF(X$20:X$34,$A$13)+COUNTIF(X$20:X$34,$A$14)+COUNTIF(X$20:X$34,$A$15))</x:f>
        <x:v>0</x:v>
      </x:c>
      <x:c r="Y39" s="106" t="n">
        <x:f>IF(Y$18="","",COUNTIF(Y$20:Y$34,$A$12)+COUNTIF(Y$20:Y$34,$A$13)+COUNTIF(Y$20:Y$34,$A$14)+COUNTIF(Y$20:Y$34,$A$15))</x:f>
        <x:v>1</x:v>
      </x:c>
      <x:c r="Z39" s="106" t="n">
        <x:f>IF(Z$18="","",COUNTIF(Z$20:Z$34,$A$12)+COUNTIF(Z$20:Z$34,$A$13)+COUNTIF(Z$20:Z$34,$A$14)+COUNTIF(Z$20:Z$34,$A$15))</x:f>
        <x:v>12</x:v>
      </x:c>
      <x:c r="AA39" s="106" t="n">
        <x:f>IF(AA$18="","",COUNTIF(AA$20:AA$34,$A$12)+COUNTIF(AA$20:AA$34,$A$13)+COUNTIF(AA$20:AA$34,$A$14)+COUNTIF(AA$20:AA$34,$A$15))</x:f>
        <x:v>12</x:v>
      </x:c>
      <x:c r="AB39" s="106" t="n">
        <x:f>IF(AB$18="","",COUNTIF(AB$20:AB$34,$A$12)+COUNTIF(AB$20:AB$34,$A$13)+COUNTIF(AB$20:AB$34,$A$14)+COUNTIF(AB$20:AB$34,$A$15))</x:f>
        <x:v>2</x:v>
      </x:c>
      <x:c r="AC39" s="106" t="n">
        <x:f>IF(AC$18="","",COUNTIF(AC$20:AC$34,$A$12)+COUNTIF(AC$20:AC$34,$A$13)+COUNTIF(AC$20:AC$34,$A$14)+COUNTIF(AC$20:AC$34,$A$15))</x:f>
        <x:v>2</x:v>
      </x:c>
      <x:c r="AD39" s="106" t="n">
        <x:f>IF(AD$18="","",COUNTIF(AD$20:AD$34,$A$12)+COUNTIF(AD$20:AD$34,$A$13)+COUNTIF(AD$20:AD$34,$A$14)+COUNTIF(AD$20:AD$34,$A$15))</x:f>
        <x:v>3</x:v>
      </x:c>
      <x:c r="AE39" s="106" t="n">
        <x:f>IF(AE$18="","",COUNTIF(AE$20:AE$34,$A$12)+COUNTIF(AE$20:AE$34,$A$13)+COUNTIF(AE$20:AE$34,$A$14)+COUNTIF(AE$20:AE$34,$A$15))</x:f>
        <x:v>1</x:v>
      </x:c>
      <x:c r="AF39" s="106" t="n">
        <x:f>IF(AF$18="","",COUNTIF(AF$20:AF$34,$A$12)+COUNTIF(AF$20:AF$34,$A$13)+COUNTIF(AF$20:AF$34,$A$14)+COUNTIF(AF$20:AF$34,$A$15))</x:f>
        <x:v>0</x:v>
      </x:c>
      <x:c r="AG39" s="106" t="n">
        <x:f>IF(AG$18="","",COUNTIF(AG$20:AG$34,$A$12)+COUNTIF(AG$20:AG$34,$A$13)+COUNTIF(AG$20:AG$34,$A$14)+COUNTIF(AG$20:AG$34,$A$15))</x:f>
        <x:v>12</x:v>
      </x:c>
      <x:c r="AH39" s="89"/>
      <x:c r="AI39" s="89"/>
      <x:c r="AJ39" s="89"/>
      <x:c r="AK39" s="89"/>
      <x:c r="AL39" s="89"/>
      <x:c r="AM39" s="89"/>
    </x:row>
    <x:row r="40">
      <x:c r="A40" s="90" t="str">
        <x:v>Gesamtstunden</x:v>
      </x:c>
      <x:c r="B40" s="90" t="str"/>
      <x:c r="C40" s="108" t="n">
        <x:f>IF(C$18="","",COUNTIF(C$20:C$34,$A$8)*$G$8+COUNTIF(C$20:C$34,$A$9)*$G$9+COUNTIF(C$20:C$34,$A$10)*$G$10+COUNTIF(C$20:C$34,$A$11)*$G$11+COUNTIF(C$20:C$34,$A$12)*$G$12+COUNTIF(C$20:C$34,$A$13)*$G$13+COUNTIF(C$20:C$34,$A$14)*$G$14+COUNTIF(C$20:C$34,$A$15)*$G$15)</x:f>
        <x:v>128.5</x:v>
      </x:c>
      <x:c r="D40" s="108" t="n">
        <x:f>IF(D$18="","",COUNTIF(D$20:D$34,$A$8)*$G$8+COUNTIF(D$20:D$34,$A$9)*$G$9+COUNTIF(D$20:D$34,$A$10)*$G$10+COUNTIF(D$20:D$34,$A$11)*$G$11+COUNTIF(D$20:D$34,$A$12)*$G$12+COUNTIF(D$20:D$34,$A$13)*$G$13+COUNTIF(D$20:D$34,$A$14)*$G$14+COUNTIF(D$20:D$34,$A$15)*$G$15)</x:f>
        <x:v>128.5</x:v>
      </x:c>
      <x:c r="E40" s="108" t="n">
        <x:f>IF(E$18="","",COUNTIF(E$20:E$34,$A$8)*$G$8+COUNTIF(E$20:E$34,$A$9)*$G$9+COUNTIF(E$20:E$34,$A$10)*$G$10+COUNTIF(E$20:E$34,$A$11)*$G$11+COUNTIF(E$20:E$34,$A$12)*$G$12+COUNTIF(E$20:E$34,$A$13)*$G$13+COUNTIF(E$20:E$34,$A$14)*$G$14+COUNTIF(E$20:E$34,$A$15)*$G$15)</x:f>
        <x:v>25.5</x:v>
      </x:c>
      <x:c r="F40" s="108" t="n">
        <x:f>IF(F$18="","",COUNTIF(F$20:F$34,$A$8)*$G$8+COUNTIF(F$20:F$34,$A$9)*$G$9+COUNTIF(F$20:F$34,$A$10)*$G$10+COUNTIF(F$20:F$34,$A$11)*$G$11+COUNTIF(F$20:F$34,$A$12)*$G$12+COUNTIF(F$20:F$34,$A$13)*$G$13+COUNTIF(F$20:F$34,$A$14)*$G$14+COUNTIF(F$20:F$34,$A$15)*$G$15)</x:f>
        <x:v>25.5</x:v>
      </x:c>
      <x:c r="G40" s="108" t="n">
        <x:f>IF(G$18="","",COUNTIF(G$20:G$34,$A$8)*$G$8+COUNTIF(G$20:G$34,$A$9)*$G$9+COUNTIF(G$20:G$34,$A$10)*$G$10+COUNTIF(G$20:G$34,$A$11)*$G$11+COUNTIF(G$20:G$34,$A$12)*$G$12+COUNTIF(G$20:G$34,$A$13)*$G$13+COUNTIF(G$20:G$34,$A$14)*$G$14+COUNTIF(G$20:G$34,$A$15)*$G$15)</x:f>
        <x:v>120</x:v>
      </x:c>
      <x:c r="H40" s="108" t="n">
        <x:f>IF(H$18="","",COUNTIF(H$20:H$34,$A$8)*$G$8+COUNTIF(H$20:H$34,$A$9)*$G$9+COUNTIF(H$20:H$34,$A$10)*$G$10+COUNTIF(H$20:H$34,$A$11)*$G$11+COUNTIF(H$20:H$34,$A$12)*$G$12+COUNTIF(H$20:H$34,$A$13)*$G$13+COUNTIF(H$20:H$34,$A$14)*$G$14+COUNTIF(H$20:H$34,$A$15)*$G$15)</x:f>
        <x:v>119.75</x:v>
      </x:c>
      <x:c r="I40" s="108" t="n">
        <x:f>IF(I$18="","",COUNTIF(I$20:I$34,$A$8)*$G$8+COUNTIF(I$20:I$34,$A$9)*$G$9+COUNTIF(I$20:I$34,$A$10)*$G$10+COUNTIF(I$20:I$34,$A$11)*$G$11+COUNTIF(I$20:I$34,$A$12)*$G$12+COUNTIF(I$20:I$34,$A$13)*$G$13+COUNTIF(I$20:I$34,$A$14)*$G$14+COUNTIF(I$20:I$34,$A$15)*$G$15)</x:f>
        <x:v>128.5</x:v>
      </x:c>
      <x:c r="J40" s="108" t="n">
        <x:f>IF(J$18="","",COUNTIF(J$20:J$34,$A$8)*$G$8+COUNTIF(J$20:J$34,$A$9)*$G$9+COUNTIF(J$20:J$34,$A$10)*$G$10+COUNTIF(J$20:J$34,$A$11)*$G$11+COUNTIF(J$20:J$34,$A$12)*$G$12+COUNTIF(J$20:J$34,$A$13)*$G$13+COUNTIF(J$20:J$34,$A$14)*$G$14+COUNTIF(J$20:J$34,$A$15)*$G$15)</x:f>
        <x:v>128.25</x:v>
      </x:c>
      <x:c r="K40" s="108" t="n">
        <x:f>IF(K$18="","",COUNTIF(K$20:K$34,$A$8)*$G$8+COUNTIF(K$20:K$34,$A$9)*$G$9+COUNTIF(K$20:K$34,$A$10)*$G$10+COUNTIF(K$20:K$34,$A$11)*$G$11+COUNTIF(K$20:K$34,$A$12)*$G$12+COUNTIF(K$20:K$34,$A$13)*$G$13+COUNTIF(K$20:K$34,$A$14)*$G$14+COUNTIF(K$20:K$34,$A$15)*$G$15)</x:f>
        <x:v>120</x:v>
      </x:c>
      <x:c r="L40" s="108" t="n">
        <x:f>IF(L$18="","",COUNTIF(L$20:L$34,$A$8)*$G$8+COUNTIF(L$20:L$34,$A$9)*$G$9+COUNTIF(L$20:L$34,$A$10)*$G$10+COUNTIF(L$20:L$34,$A$11)*$G$11+COUNTIF(L$20:L$34,$A$12)*$G$12+COUNTIF(L$20:L$34,$A$13)*$G$13+COUNTIF(L$20:L$34,$A$14)*$G$14+COUNTIF(L$20:L$34,$A$15)*$G$15)</x:f>
        <x:v>25.5</x:v>
      </x:c>
      <x:c r="M40" s="108" t="n">
        <x:f>IF(M$18="","",COUNTIF(M$20:M$34,$A$8)*$G$8+COUNTIF(M$20:M$34,$A$9)*$G$9+COUNTIF(M$20:M$34,$A$10)*$G$10+COUNTIF(M$20:M$34,$A$11)*$G$11+COUNTIF(M$20:M$34,$A$12)*$G$12+COUNTIF(M$20:M$34,$A$13)*$G$13+COUNTIF(M$20:M$34,$A$14)*$G$14+COUNTIF(M$20:M$34,$A$15)*$G$15)</x:f>
        <x:v>25.5</x:v>
      </x:c>
      <x:c r="N40" s="108" t="n">
        <x:f>IF(N$18="","",COUNTIF(N$20:N$34,$A$8)*$G$8+COUNTIF(N$20:N$34,$A$9)*$G$9+COUNTIF(N$20:N$34,$A$10)*$G$10+COUNTIF(N$20:N$34,$A$11)*$G$11+COUNTIF(N$20:N$34,$A$12)*$G$12+COUNTIF(N$20:N$34,$A$13)*$G$13+COUNTIF(N$20:N$34,$A$14)*$G$14+COUNTIF(N$20:N$34,$A$15)*$G$15)</x:f>
        <x:v>119.75</x:v>
      </x:c>
      <x:c r="O40" s="108" t="n">
        <x:f>IF(O$18="","",COUNTIF(O$20:O$34,$A$8)*$G$8+COUNTIF(O$20:O$34,$A$9)*$G$9+COUNTIF(O$20:O$34,$A$10)*$G$10+COUNTIF(O$20:O$34,$A$11)*$G$11+COUNTIF(O$20:O$34,$A$12)*$G$12+COUNTIF(O$20:O$34,$A$13)*$G$13+COUNTIF(O$20:O$34,$A$14)*$G$14+COUNTIF(O$20:O$34,$A$15)*$G$15)</x:f>
        <x:v>120</x:v>
      </x:c>
      <x:c r="P40" s="108" t="n">
        <x:f>IF(P$18="","",COUNTIF(P$20:P$34,$A$8)*$G$8+COUNTIF(P$20:P$34,$A$9)*$G$9+COUNTIF(P$20:P$34,$A$10)*$G$10+COUNTIF(P$20:P$34,$A$11)*$G$11+COUNTIF(P$20:P$34,$A$12)*$G$12+COUNTIF(P$20:P$34,$A$13)*$G$13+COUNTIF(P$20:P$34,$A$14)*$G$14+COUNTIF(P$20:P$34,$A$15)*$G$15)</x:f>
        <x:v>111.5</x:v>
      </x:c>
      <x:c r="Q40" s="108" t="n">
        <x:f>IF(Q$18="","",COUNTIF(Q$20:Q$34,$A$8)*$G$8+COUNTIF(Q$20:Q$34,$A$9)*$G$9+COUNTIF(Q$20:Q$34,$A$10)*$G$10+COUNTIF(Q$20:Q$34,$A$11)*$G$11+COUNTIF(Q$20:Q$34,$A$12)*$G$12+COUNTIF(Q$20:Q$34,$A$13)*$G$13+COUNTIF(Q$20:Q$34,$A$14)*$G$14+COUNTIF(Q$20:Q$34,$A$15)*$G$15)</x:f>
        <x:v>128.5</x:v>
      </x:c>
      <x:c r="R40" s="108" t="n">
        <x:f>IF(R$18="","",COUNTIF(R$20:R$34,$A$8)*$G$8+COUNTIF(R$20:R$34,$A$9)*$G$9+COUNTIF(R$20:R$34,$A$10)*$G$10+COUNTIF(R$20:R$34,$A$11)*$G$11+COUNTIF(R$20:R$34,$A$12)*$G$12+COUNTIF(R$20:R$34,$A$13)*$G$13+COUNTIF(R$20:R$34,$A$14)*$G$14+COUNTIF(R$20:R$34,$A$15)*$G$15)</x:f>
        <x:v>128.25</x:v>
      </x:c>
      <x:c r="S40" s="108" t="n">
        <x:f>IF(S$18="","",COUNTIF(S$20:S$34,$A$8)*$G$8+COUNTIF(S$20:S$34,$A$9)*$G$9+COUNTIF(S$20:S$34,$A$10)*$G$10+COUNTIF(S$20:S$34,$A$11)*$G$11+COUNTIF(S$20:S$34,$A$12)*$G$12+COUNTIF(S$20:S$34,$A$13)*$G$13+COUNTIF(S$20:S$34,$A$14)*$G$14+COUNTIF(S$20:S$34,$A$15)*$G$15)</x:f>
        <x:v>25.5</x:v>
      </x:c>
      <x:c r="T40" s="108" t="n">
        <x:f>IF(T$18="","",COUNTIF(T$20:T$34,$A$8)*$G$8+COUNTIF(T$20:T$34,$A$9)*$G$9+COUNTIF(T$20:T$34,$A$10)*$G$10+COUNTIF(T$20:T$34,$A$11)*$G$11+COUNTIF(T$20:T$34,$A$12)*$G$12+COUNTIF(T$20:T$34,$A$13)*$G$13+COUNTIF(T$20:T$34,$A$14)*$G$14+COUNTIF(T$20:T$34,$A$15)*$G$15)</x:f>
        <x:v>25.5</x:v>
      </x:c>
      <x:c r="U40" s="108" t="n">
        <x:f>IF(U$18="","",COUNTIF(U$20:U$34,$A$8)*$G$8+COUNTIF(U$20:U$34,$A$9)*$G$9+COUNTIF(U$20:U$34,$A$10)*$G$10+COUNTIF(U$20:U$34,$A$11)*$G$11+COUNTIF(U$20:U$34,$A$12)*$G$12+COUNTIF(U$20:U$34,$A$13)*$G$13+COUNTIF(U$20:U$34,$A$14)*$G$14+COUNTIF(U$20:U$34,$A$15)*$G$15)</x:f>
        <x:v>111.5</x:v>
      </x:c>
      <x:c r="V40" s="108" t="n">
        <x:f>IF(V$18="","",COUNTIF(V$20:V$34,$A$8)*$G$8+COUNTIF(V$20:V$34,$A$9)*$G$9+COUNTIF(V$20:V$34,$A$10)*$G$10+COUNTIF(V$20:V$34,$A$11)*$G$11+COUNTIF(V$20:V$34,$A$12)*$G$12+COUNTIF(V$20:V$34,$A$13)*$G$13+COUNTIF(V$20:V$34,$A$14)*$G$14+COUNTIF(V$20:V$34,$A$15)*$G$15)</x:f>
        <x:v>119.5</x:v>
      </x:c>
      <x:c r="W40" s="108" t="n">
        <x:f>IF(W$18="","",COUNTIF(W$20:W$34,$A$8)*$G$8+COUNTIF(W$20:W$34,$A$9)*$G$9+COUNTIF(W$20:W$34,$A$10)*$G$10+COUNTIF(W$20:W$34,$A$11)*$G$11+COUNTIF(W$20:W$34,$A$12)*$G$12+COUNTIF(W$20:W$34,$A$13)*$G$13+COUNTIF(W$20:W$34,$A$14)*$G$14+COUNTIF(W$20:W$34,$A$15)*$G$15)</x:f>
        <x:v>120</x:v>
      </x:c>
      <x:c r="X40" s="108" t="n">
        <x:f>IF(X$18="","",COUNTIF(X$20:X$34,$A$8)*$G$8+COUNTIF(X$20:X$34,$A$9)*$G$9+COUNTIF(X$20:X$34,$A$10)*$G$10+COUNTIF(X$20:X$34,$A$11)*$G$11+COUNTIF(X$20:X$34,$A$12)*$G$12+COUNTIF(X$20:X$34,$A$13)*$G$13+COUNTIF(X$20:X$34,$A$14)*$G$14+COUNTIF(X$20:X$34,$A$15)*$G$15)</x:f>
        <x:v>128.5</x:v>
      </x:c>
      <x:c r="Y40" s="108" t="n">
        <x:f>IF(Y$18="","",COUNTIF(Y$20:Y$34,$A$8)*$G$8+COUNTIF(Y$20:Y$34,$A$9)*$G$9+COUNTIF(Y$20:Y$34,$A$10)*$G$10+COUNTIF(Y$20:Y$34,$A$11)*$G$11+COUNTIF(Y$20:Y$34,$A$12)*$G$12+COUNTIF(Y$20:Y$34,$A$13)*$G$13+COUNTIF(Y$20:Y$34,$A$14)*$G$14+COUNTIF(Y$20:Y$34,$A$15)*$G$15)</x:f>
        <x:v>120</x:v>
      </x:c>
      <x:c r="Z40" s="108" t="n">
        <x:f>IF(Z$18="","",COUNTIF(Z$20:Z$34,$A$8)*$G$8+COUNTIF(Z$20:Z$34,$A$9)*$G$9+COUNTIF(Z$20:Z$34,$A$10)*$G$10+COUNTIF(Z$20:Z$34,$A$11)*$G$11+COUNTIF(Z$20:Z$34,$A$12)*$G$12+COUNTIF(Z$20:Z$34,$A$13)*$G$13+COUNTIF(Z$20:Z$34,$A$14)*$G$14+COUNTIF(Z$20:Z$34,$A$15)*$G$15)</x:f>
        <x:v>25.5</x:v>
      </x:c>
      <x:c r="AA40" s="108" t="n">
        <x:f>IF(AA$18="","",COUNTIF(AA$20:AA$34,$A$8)*$G$8+COUNTIF(AA$20:AA$34,$A$9)*$G$9+COUNTIF(AA$20:AA$34,$A$10)*$G$10+COUNTIF(AA$20:AA$34,$A$11)*$G$11+COUNTIF(AA$20:AA$34,$A$12)*$G$12+COUNTIF(AA$20:AA$34,$A$13)*$G$13+COUNTIF(AA$20:AA$34,$A$14)*$G$14+COUNTIF(AA$20:AA$34,$A$15)*$G$15)</x:f>
        <x:v>25.5</x:v>
      </x:c>
      <x:c r="AB40" s="108" t="n">
        <x:f>IF(AB$18="","",COUNTIF(AB$20:AB$34,$A$8)*$G$8+COUNTIF(AB$20:AB$34,$A$9)*$G$9+COUNTIF(AB$20:AB$34,$A$10)*$G$10+COUNTIF(AB$20:AB$34,$A$11)*$G$11+COUNTIF(AB$20:AB$34,$A$12)*$G$12+COUNTIF(AB$20:AB$34,$A$13)*$G$13+COUNTIF(AB$20:AB$34,$A$14)*$G$14+COUNTIF(AB$20:AB$34,$A$15)*$G$15)</x:f>
        <x:v>111.5</x:v>
      </x:c>
      <x:c r="AC40" s="108" t="n">
        <x:f>IF(AC$18="","",COUNTIF(AC$20:AC$34,$A$8)*$G$8+COUNTIF(AC$20:AC$34,$A$9)*$G$9+COUNTIF(AC$20:AC$34,$A$10)*$G$10+COUNTIF(AC$20:AC$34,$A$11)*$G$11+COUNTIF(AC$20:AC$34,$A$12)*$G$12+COUNTIF(AC$20:AC$34,$A$13)*$G$13+COUNTIF(AC$20:AC$34,$A$14)*$G$14+COUNTIF(AC$20:AC$34,$A$15)*$G$15)</x:f>
        <x:v>111.5</x:v>
      </x:c>
      <x:c r="AD40" s="108" t="n">
        <x:f>IF(AD$18="","",COUNTIF(AD$20:AD$34,$A$8)*$G$8+COUNTIF(AD$20:AD$34,$A$9)*$G$9+COUNTIF(AD$20:AD$34,$A$10)*$G$10+COUNTIF(AD$20:AD$34,$A$11)*$G$11+COUNTIF(AD$20:AD$34,$A$12)*$G$12+COUNTIF(AD$20:AD$34,$A$13)*$G$13+COUNTIF(AD$20:AD$34,$A$14)*$G$14+COUNTIF(AD$20:AD$34,$A$15)*$G$15)</x:f>
        <x:v>102.75</x:v>
      </x:c>
      <x:c r="AE40" s="108" t="n">
        <x:f>IF(AE$18="","",COUNTIF(AE$20:AE$34,$A$8)*$G$8+COUNTIF(AE$20:AE$34,$A$9)*$G$9+COUNTIF(AE$20:AE$34,$A$10)*$G$10+COUNTIF(AE$20:AE$34,$A$11)*$G$11+COUNTIF(AE$20:AE$34,$A$12)*$G$12+COUNTIF(AE$20:AE$34,$A$13)*$G$13+COUNTIF(AE$20:AE$34,$A$14)*$G$14+COUNTIF(AE$20:AE$34,$A$15)*$G$15)</x:f>
        <x:v>120</x:v>
      </x:c>
      <x:c r="AF40" s="108" t="n">
        <x:f>IF(AF$18="","",COUNTIF(AF$20:AF$34,$A$8)*$G$8+COUNTIF(AF$20:AF$34,$A$9)*$G$9+COUNTIF(AF$20:AF$34,$A$10)*$G$10+COUNTIF(AF$20:AF$34,$A$11)*$G$11+COUNTIF(AF$20:AF$34,$A$12)*$G$12+COUNTIF(AF$20:AF$34,$A$13)*$G$13+COUNTIF(AF$20:AF$34,$A$14)*$G$14+COUNTIF(AF$20:AF$34,$A$15)*$G$15)</x:f>
        <x:v>128.5</x:v>
      </x:c>
      <x:c r="AG40" s="108" t="n">
        <x:f>IF(AG$18="","",COUNTIF(AG$20:AG$34,$A$8)*$G$8+COUNTIF(AG$20:AG$34,$A$9)*$G$9+COUNTIF(AG$20:AG$34,$A$10)*$G$10+COUNTIF(AG$20:AG$34,$A$11)*$G$11+COUNTIF(AG$20:AG$34,$A$12)*$G$12+COUNTIF(AG$20:AG$34,$A$13)*$G$13+COUNTIF(AG$20:AG$34,$A$14)*$G$14+COUNTIF(AG$20:AG$34,$A$15)*$G$15)</x:f>
        <x:v>25.5</x:v>
      </x:c>
      <x:c r="AH40" s="89"/>
      <x:c r="AI40" s="89"/>
      <x:c r="AJ40" s="89"/>
      <x:c r="AK40" s="89"/>
      <x:c r="AL40" s="89"/>
      <x:c r="AM40" s="89"/>
    </x:row>
  </x:sheetData>
  <x:mergeCells>
    <x:mergeCell ref="A1:F1"/>
    <x:mergeCell ref="A6:H6"/>
    <x:mergeCell ref="C17:AG17"/>
    <x:mergeCell ref="AH17:AM17"/>
    <x:mergeCell ref="A18:A19"/>
    <x:mergeCell ref="B18:B19"/>
    <x:mergeCell ref="A37:B37"/>
    <x:mergeCell ref="B3:C3"/>
    <x:mergeCell ref="D3:E3"/>
    <x:mergeCell ref="F3:G3"/>
    <x:mergeCell ref="I3:J3"/>
    <x:mergeCell ref="L3:N3"/>
    <x:mergeCell ref="B4:N4"/>
  </x:mergeCells>
  <x:conditionalFormatting sqref="C20:AG34">
    <x:cfRule type="expression" dxfId="117" priority="1">
      <x:formula>C20="1A"</x:formula>
    </x:cfRule>
    <x:cfRule type="expression" dxfId="118" priority="2">
      <x:formula>C20="1B"</x:formula>
    </x:cfRule>
    <x:cfRule type="expression" dxfId="119" priority="3">
      <x:formula>C20="2A"</x:formula>
    </x:cfRule>
    <x:cfRule type="expression" dxfId="120" priority="4">
      <x:formula>C20="2B"</x:formula>
    </x:cfRule>
    <x:cfRule type="expression" dxfId="121" priority="5">
      <x:formula>C20="FR"</x:formula>
    </x:cfRule>
    <x:cfRule type="expression" dxfId="122" priority="6">
      <x:formula>C20="F"</x:formula>
    </x:cfRule>
    <x:cfRule type="expression" dxfId="123" priority="7">
      <x:formula>C20="K"</x:formula>
    </x:cfRule>
    <x:cfRule type="expression" dxfId="124" priority="8">
      <x:formula>C20="U"</x:formula>
    </x:cfRule>
  </x:conditionalFormatting>
  <x:conditionalFormatting sqref="C18:AG40">
    <x:cfRule type="expression" dxfId="125" priority="9">
      <x:formula>C$18=""</x:formula>
    </x:cfRule>
  </x:conditionalFormatting>
  <x:conditionalFormatting sqref="C18:AG19">
    <x:cfRule type="expression" dxfId="126" priority="10">
      <x:formula>AND(C$18&lt;&gt;"",WEEKDAY(C$18,2)=6)</x:formula>
    </x:cfRule>
    <x:cfRule type="expression" dxfId="127" priority="11">
      <x:formula>AND(C$18&lt;&gt;"",WEEKDAY(C$18,2)=7)</x:formula>
    </x:cfRule>
    <x:cfRule type="expression" dxfId="192" priority="14">
      <x:formula>AND(C$18&lt;&gt;"",WEEKDAY(DATE($I$3,10,COLUMN()-2),2)=6)</x:formula>
    </x:cfRule>
    <x:cfRule type="expression" dxfId="193" priority="15">
      <x:formula>AND(C$18&lt;&gt;"",WEEKDAY(DATE($I$3,10,COLUMN()-2),2)=7)</x:formula>
    </x:cfRule>
  </x:conditionalFormatting>
  <x:conditionalFormatting sqref="C38:AG40">
    <x:cfRule type="expression" dxfId="128" priority="12">
      <x:formula>AND(C$18&lt;&gt;"",WEEKDAY(C$18,2)=6)</x:formula>
    </x:cfRule>
    <x:cfRule type="expression" dxfId="129" priority="13">
      <x:formula>AND(C$18&lt;&gt;"",WEEKDAY(C$18,2)=7)</x:formula>
    </x:cfRule>
    <x:cfRule type="expression" dxfId="194" priority="16">
      <x:formula>AND(C$18&lt;&gt;"",WEEKDAY(DATE($I$3,10,COLUMN()-2),2)=6)</x:formula>
    </x:cfRule>
    <x:cfRule type="expression" dxfId="195" priority="17">
      <x:formula>AND(C$18&lt;&gt;"",WEEKDAY(DATE($I$3,10,COLUMN()-2),2)=7)</x:formula>
    </x:cfRule>
  </x:conditionalFormatting>
  <x:dataValidations count="2">
    <x:dataValidation type="list" sqref="C20:AG34">
      <x:formula1>'Oktober'!$A$8:$A$15</x:formula1>
    </x:dataValidation>
    <x:dataValidation type="list" sqref="I3">
      <x:formula1>"2025,2026,2027,2028,2029,2030"</x:formula1>
    </x:dataValidation>
  </x:dataValidations>
  <x:pageMargins left="0.7" right="0.7" top="0.75" bottom="0.75" header="0.3" footer="0.3"/>
</x:worksheet>
</file>

<file path=xl/worksheets/sheet11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20" hidden="0" customWidth="1"/>
    <x:col min="3" max="3" width="6.199999809265137" hidden="0" customWidth="1"/>
    <x:col min="4" max="4" width="6.199999809265137" hidden="0" customWidth="1"/>
    <x:col min="5" max="5" width="6.199999809265137" hidden="0" customWidth="1"/>
    <x:col min="6" max="6" width="6.199999809265137" hidden="0" customWidth="1"/>
    <x:col min="7" max="7" width="6.199999809265137" hidden="0" customWidth="1"/>
    <x:col min="8" max="8" width="6.199999809265137" hidden="0" customWidth="1"/>
    <x:col min="9" max="9" width="6.199999809265137" hidden="0" customWidth="1"/>
    <x:col min="10" max="10" width="6.199999809265137" hidden="0" customWidth="1"/>
    <x:col min="11" max="11" width="6.199999809265137" hidden="0" customWidth="1"/>
    <x:col min="12" max="12" width="6.199999809265137" hidden="0" customWidth="1"/>
    <x:col min="13" max="13" width="6.199999809265137" hidden="0" customWidth="1"/>
    <x:col min="14" max="14" width="6.199999809265137" hidden="0" customWidth="1"/>
    <x:col min="15" max="15" width="6.199999809265137" hidden="0" customWidth="1"/>
    <x:col min="16" max="16" width="6.199999809265137" hidden="0" customWidth="1"/>
    <x:col min="17" max="17" width="6.199999809265137" hidden="0" customWidth="1"/>
    <x:col min="18" max="18" width="6.199999809265137" hidden="0" customWidth="1"/>
    <x:col min="19" max="19" width="6.199999809265137" hidden="0" customWidth="1"/>
    <x:col min="20" max="20" width="6.199999809265137" hidden="0" customWidth="1"/>
    <x:col min="21" max="21" width="6.199999809265137" hidden="0" customWidth="1"/>
    <x:col min="22" max="22" width="6.199999809265137" hidden="0" customWidth="1"/>
    <x:col min="23" max="23" width="6.199999809265137" hidden="0" customWidth="1"/>
    <x:col min="24" max="24" width="6.199999809265137" hidden="0" customWidth="1"/>
    <x:col min="25" max="25" width="6.199999809265137" hidden="0" customWidth="1"/>
    <x:col min="26" max="26" width="6.199999809265137" hidden="0" customWidth="1"/>
    <x:col min="27" max="27" width="6.199999809265137" hidden="0" customWidth="1"/>
    <x:col min="28" max="28" width="6.199999809265137" hidden="0" customWidth="1"/>
    <x:col min="29" max="29" width="6.199999809265137" hidden="0" customWidth="1"/>
    <x:col min="30" max="30" width="6.199999809265137" hidden="0" customWidth="1"/>
    <x:col min="31" max="31" width="6.199999809265137" hidden="0" customWidth="1"/>
    <x:col min="32" max="32" width="6.199999809265137" hidden="0" customWidth="1"/>
    <x:col min="33" max="33" width="6.199999809265137" hidden="0" customWidth="1"/>
    <x:col min="34" max="34" width="12" hidden="0" customWidth="1"/>
    <x:col min="35" max="35" width="12" hidden="0" customWidth="1"/>
    <x:col min="36" max="36" width="12" hidden="0" customWidth="1"/>
    <x:col min="37" max="37" width="12" hidden="0" customWidth="1"/>
    <x:col min="38" max="38" width="12" hidden="0" customWidth="1"/>
    <x:col min="39" max="39" width="12" hidden="0" customWidth="1"/>
  </x:cols>
  <x:sheetData>
    <x:row r="1" ht="32" customHeight="1">
      <x:c r="A1" s="88" t="str">
        <x:v>Arbeitsplan / Dienstplan</x:v>
      </x:c>
      <x:c r="B1" s="88"/>
      <x:c r="C1" s="88"/>
      <x:c r="D1" s="88"/>
      <x:c r="E1" s="88"/>
      <x:c r="F1" s="88"/>
      <x:c r="G1" s="89"/>
      <x:c r="H1" s="89"/>
      <x:c r="I1" s="89"/>
      <x:c r="J1" s="89"/>
      <x:c r="K1" s="89"/>
      <x:c r="L1" s="89"/>
      <x:c r="M1" s="89"/>
      <x:c r="N1" s="89"/>
      <x:c r="O1" s="89"/>
      <x:c r="P1" s="89"/>
      <x:c r="Q1" s="89"/>
      <x:c r="R1" s="89"/>
      <x:c r="S1" s="89"/>
      <x:c r="T1" s="89"/>
      <x:c r="U1" s="89"/>
      <x:c r="V1" s="89"/>
      <x:c r="W1" s="89"/>
      <x:c r="X1" s="89"/>
      <x:c r="Y1" s="89"/>
      <x:c r="Z1" s="89"/>
      <x:c r="AA1" s="89"/>
      <x:c r="AB1" s="89"/>
      <x:c r="AC1" s="89"/>
      <x:c r="AD1" s="89"/>
      <x:c r="AE1" s="89"/>
      <x:c r="AF1" s="89"/>
      <x:c r="AG1" s="89"/>
      <x:c r="AH1" s="89"/>
      <x:c r="AI1" s="89"/>
      <x:c r="AJ1" s="89"/>
      <x:c r="AK1" s="89"/>
      <x:c r="AL1" s="89"/>
      <x:c r="AM1" s="89"/>
    </x:row>
    <x:row r="2">
      <x:c r="A2" s="89"/>
      <x:c r="B2" s="89"/>
      <x:c r="C2" s="89"/>
      <x:c r="D2" s="89"/>
      <x:c r="E2" s="89"/>
      <x:c r="F2" s="89"/>
      <x:c r="G2" s="89"/>
      <x:c r="H2" s="89"/>
      <x:c r="I2" s="89"/>
      <x:c r="J2" s="89"/>
      <x:c r="K2" s="89"/>
      <x:c r="L2" s="89"/>
      <x:c r="M2" s="89"/>
      <x:c r="N2" s="89"/>
      <x:c r="O2" s="89"/>
      <x:c r="P2" s="89"/>
      <x:c r="Q2" s="89"/>
      <x:c r="R2" s="89"/>
      <x:c r="S2" s="89"/>
      <x:c r="T2" s="89"/>
      <x:c r="U2" s="89"/>
      <x:c r="V2" s="89"/>
      <x:c r="W2" s="89"/>
      <x:c r="X2" s="89"/>
      <x:c r="Y2" s="89"/>
      <x:c r="Z2" s="89"/>
      <x:c r="AA2" s="89"/>
      <x:c r="AB2" s="89"/>
      <x:c r="AC2" s="89"/>
      <x:c r="AD2" s="89"/>
      <x:c r="AE2" s="89"/>
      <x:c r="AF2" s="89"/>
      <x:c r="AG2" s="89"/>
      <x:c r="AH2" s="89"/>
      <x:c r="AI2" s="89"/>
      <x:c r="AJ2" s="89"/>
      <x:c r="AK2" s="89"/>
      <x:c r="AL2" s="89"/>
      <x:c r="AM2" s="89"/>
    </x:row>
    <x:row r="3">
      <x:c r="A3" s="90" t="str">
        <x:v>Abteilung:</x:v>
      </x:c>
      <x:c r="B3" s="91" t="str">
        <x:v>Beispiel-Abteilung</x:v>
      </x:c>
      <x:c r="C3" s="91" t="str"/>
      <x:c r="D3" s="90" t="str">
        <x:v>Dienstplaner:</x:v>
      </x:c>
      <x:c r="E3" s="91" t="str"/>
      <x:c r="F3" s="91" t="str">
        <x:v>Max Müller</x:v>
      </x:c>
      <x:c r="G3" s="164" t="str"/>
      <x:c r="H3" s="90" t="str">
        <x:v>Jahr:</x:v>
      </x:c>
      <x:c r="I3" s="91" t="n">
        <x:v>2026</x:v>
      </x:c>
      <x:c r="J3" s="164" t="str"/>
      <x:c r="K3" s="90" t="str">
        <x:v>Monat:</x:v>
      </x:c>
      <x:c r="L3" s="91" t="str">
        <x:v>November</x:v>
      </x:c>
      <x:c r="M3" s="91" t="str"/>
      <x:c r="N3" s="91" t="str"/>
      <x:c r="O3" s="89"/>
      <x:c r="P3" s="89"/>
      <x:c r="Q3" s="89"/>
      <x:c r="R3" s="89"/>
      <x:c r="S3" s="89"/>
      <x:c r="T3" s="89"/>
      <x:c r="U3" s="89"/>
      <x:c r="V3" s="89"/>
      <x:c r="W3" s="89"/>
      <x:c r="X3" s="89"/>
      <x:c r="Y3" s="89"/>
      <x:c r="Z3" s="89"/>
      <x:c r="AA3" s="89"/>
      <x:c r="AB3" s="89"/>
      <x:c r="AC3" s="89"/>
      <x:c r="AD3" s="89"/>
      <x:c r="AE3" s="89"/>
      <x:c r="AF3" s="89"/>
      <x:c r="AG3" s="89"/>
      <x:c r="AH3" s="89"/>
      <x:c r="AI3" s="89"/>
      <x:c r="AJ3" s="89"/>
      <x:c r="AK3" s="89"/>
      <x:c r="AL3" s="89"/>
      <x:c r="AM3" s="89"/>
    </x:row>
    <x:row r="4">
      <x:c r="A4" s="90" t="str">
        <x:v>Hinweis:</x:v>
      </x:c>
      <x:c r="B4" s="92" t="str">
        <x:v>Schichtcodes und Zeiten sind frei anpassbar. Die Arbeitsmappe ist nicht geschützt.</x:v>
      </x:c>
      <x:c r="C4" s="92" t="str"/>
      <x:c r="D4" s="92" t="str"/>
      <x:c r="E4" s="92" t="str"/>
      <x:c r="F4" s="92" t="str"/>
      <x:c r="G4" s="92" t="str"/>
      <x:c r="H4" s="92" t="str"/>
      <x:c r="I4" s="92" t="str"/>
      <x:c r="J4" s="92" t="str"/>
      <x:c r="K4" s="92" t="str"/>
      <x:c r="L4" s="92" t="str"/>
      <x:c r="M4" s="92" t="str"/>
      <x:c r="N4" s="92" t="str"/>
      <x:c r="O4" s="89"/>
      <x:c r="P4" s="89"/>
      <x:c r="Q4" s="89"/>
      <x:c r="R4" s="89"/>
      <x:c r="S4" s="89"/>
      <x:c r="T4" s="89"/>
      <x:c r="U4" s="89"/>
      <x:c r="V4" s="89"/>
      <x:c r="W4" s="89"/>
      <x:c r="X4" s="89"/>
      <x:c r="Y4" s="89"/>
      <x:c r="Z4" s="89"/>
      <x:c r="AA4" s="89"/>
      <x:c r="AB4" s="89"/>
      <x:c r="AC4" s="89"/>
      <x:c r="AD4" s="89"/>
      <x:c r="AE4" s="89"/>
      <x:c r="AF4" s="89"/>
      <x:c r="AG4" s="89"/>
      <x:c r="AH4" s="89"/>
      <x:c r="AI4" s="89"/>
      <x:c r="AJ4" s="89"/>
      <x:c r="AK4" s="89"/>
      <x:c r="AL4" s="89"/>
      <x:c r="AM4" s="89"/>
    </x:row>
    <x:row r="5">
      <x:c r="A5" s="89"/>
      <x:c r="B5" s="89"/>
      <x:c r="C5" s="89"/>
      <x:c r="D5" s="89"/>
      <x:c r="E5" s="89"/>
      <x:c r="F5" s="89"/>
      <x:c r="G5" s="89"/>
      <x:c r="H5" s="89"/>
      <x:c r="I5" s="89"/>
      <x:c r="J5" s="89"/>
      <x:c r="K5" s="89"/>
      <x:c r="L5" s="89"/>
      <x:c r="M5" s="89"/>
      <x:c r="N5" s="89"/>
      <x:c r="O5" s="89"/>
      <x:c r="P5" s="89"/>
      <x:c r="Q5" s="89"/>
      <x:c r="R5" s="89"/>
      <x:c r="S5" s="89"/>
      <x:c r="T5" s="89"/>
      <x:c r="U5" s="89"/>
      <x:c r="V5" s="89"/>
      <x:c r="W5" s="89"/>
      <x:c r="X5" s="89"/>
      <x:c r="Y5" s="89"/>
      <x:c r="Z5" s="89"/>
      <x:c r="AA5" s="89"/>
      <x:c r="AB5" s="89"/>
      <x:c r="AC5" s="89"/>
      <x:c r="AD5" s="89"/>
      <x:c r="AE5" s="89"/>
      <x:c r="AF5" s="89"/>
      <x:c r="AG5" s="89"/>
      <x:c r="AH5" s="89"/>
      <x:c r="AI5" s="89"/>
      <x:c r="AJ5" s="89"/>
      <x:c r="AK5" s="89"/>
      <x:c r="AL5" s="89"/>
      <x:c r="AM5" s="89"/>
    </x:row>
    <x:row r="6" ht="24" customHeight="1">
      <x:c r="A6" s="93" t="str">
        <x:v>Schichtcodes und Legende</x:v>
      </x:c>
      <x:c r="B6" s="93"/>
      <x:c r="C6" s="93"/>
      <x:c r="D6" s="93"/>
      <x:c r="E6" s="93"/>
      <x:c r="F6" s="93"/>
      <x:c r="G6" s="93"/>
      <x:c r="H6" s="93"/>
      <x:c r="I6" s="89"/>
      <x:c r="J6" s="89"/>
      <x:c r="K6" s="89"/>
      <x:c r="L6" s="89"/>
      <x:c r="M6" s="89"/>
      <x:c r="N6" s="89"/>
      <x:c r="O6" s="89"/>
      <x:c r="P6" s="89"/>
      <x:c r="Q6" s="89"/>
      <x:c r="R6" s="89"/>
      <x:c r="S6" s="89"/>
      <x:c r="T6" s="89"/>
      <x:c r="U6" s="89"/>
      <x:c r="V6" s="89"/>
      <x:c r="W6" s="89"/>
      <x:c r="X6" s="89"/>
      <x:c r="Y6" s="89"/>
      <x:c r="Z6" s="89"/>
      <x:c r="AA6" s="89"/>
      <x:c r="AB6" s="89"/>
      <x:c r="AC6" s="89"/>
      <x:c r="AD6" s="89"/>
      <x:c r="AE6" s="89"/>
      <x:c r="AF6" s="89"/>
      <x:c r="AG6" s="89"/>
      <x:c r="AH6" s="89"/>
      <x:c r="AI6" s="89"/>
      <x:c r="AJ6" s="89"/>
      <x:c r="AK6" s="89"/>
      <x:c r="AL6" s="89"/>
      <x:c r="AM6" s="89"/>
    </x:row>
    <x:row r="7" ht="24" customHeight="1">
      <x:c r="A7" s="94" t="str">
        <x:v>Code</x:v>
      </x:c>
      <x:c r="B7" s="94" t="str">
        <x:v>Bezeichnung</x:v>
      </x:c>
      <x:c r="C7" s="94" t="str">
        <x:v>Start 1</x:v>
      </x:c>
      <x:c r="D7" s="94" t="str">
        <x:v>Ende 1</x:v>
      </x:c>
      <x:c r="E7" s="94" t="str">
        <x:v>Start 2</x:v>
      </x:c>
      <x:c r="F7" s="94" t="str">
        <x:v>Ende 2</x:v>
      </x:c>
      <x:c r="G7" s="94" t="str">
        <x:v>Arbeitszeit</x:v>
      </x:c>
      <x:c r="H7" s="94" t="str">
        <x:v>Farbe</x:v>
      </x:c>
      <x:c r="I7" s="89"/>
      <x:c r="J7" s="89"/>
      <x:c r="K7" s="89"/>
      <x:c r="L7" s="89"/>
      <x:c r="M7" s="89"/>
      <x:c r="N7" s="89"/>
      <x:c r="O7" s="89"/>
      <x:c r="P7" s="89"/>
      <x:c r="Q7" s="89"/>
      <x:c r="R7" s="89"/>
      <x:c r="S7" s="89"/>
      <x:c r="T7" s="89"/>
      <x:c r="U7" s="89"/>
      <x:c r="V7" s="89"/>
      <x:c r="W7" s="89"/>
      <x:c r="X7" s="89"/>
      <x:c r="Y7" s="89"/>
      <x:c r="Z7" s="89"/>
      <x:c r="AA7" s="89"/>
      <x:c r="AB7" s="89"/>
      <x:c r="AC7" s="89"/>
      <x:c r="AD7" s="89"/>
      <x:c r="AE7" s="89"/>
      <x:c r="AF7" s="89"/>
      <x:c r="AG7" s="89"/>
      <x:c r="AH7" s="89"/>
      <x:c r="AI7" s="89"/>
      <x:c r="AJ7" s="89"/>
      <x:c r="AK7" s="89"/>
      <x:c r="AL7" s="89"/>
      <x:c r="AM7" s="89"/>
    </x:row>
    <x:row r="8">
      <x:c r="A8" s="91" t="str">
        <x:v>1A</x:v>
      </x:c>
      <x:c r="B8" s="91" t="str">
        <x:v>Frühdienst</x:v>
      </x:c>
      <x:c r="C8" s="91" t="str">
        <x:v>08:00</x:v>
      </x:c>
      <x:c r="D8" s="91" t="str">
        <x:v>16:30</x:v>
      </x:c>
      <x:c r="E8" s="91" t="str"/>
      <x:c r="F8" s="91" t="str"/>
      <x:c r="G8" s="168" t="n">
        <x:v>8.5</x:v>
      </x:c>
      <x:c r="H8" s="96" t="str">
        <x:v>1A</x:v>
      </x:c>
      <x:c r="I8" s="89"/>
      <x:c r="J8" s="89"/>
      <x:c r="K8" s="89"/>
      <x:c r="L8" s="89"/>
      <x:c r="M8" s="89"/>
      <x:c r="N8" s="89"/>
      <x:c r="O8" s="89"/>
      <x:c r="P8" s="89"/>
      <x:c r="Q8" s="89"/>
      <x:c r="R8" s="89"/>
      <x:c r="S8" s="89"/>
      <x:c r="T8" s="89"/>
      <x:c r="U8" s="89"/>
      <x:c r="V8" s="89"/>
      <x:c r="W8" s="89"/>
      <x:c r="X8" s="89"/>
      <x:c r="Y8" s="89"/>
      <x:c r="Z8" s="89"/>
      <x:c r="AA8" s="89"/>
      <x:c r="AB8" s="89"/>
      <x:c r="AC8" s="89"/>
      <x:c r="AD8" s="89"/>
      <x:c r="AE8" s="89"/>
      <x:c r="AF8" s="89"/>
      <x:c r="AG8" s="89"/>
      <x:c r="AH8" s="89"/>
      <x:c r="AI8" s="89"/>
      <x:c r="AJ8" s="89"/>
      <x:c r="AK8" s="89"/>
      <x:c r="AL8" s="89"/>
      <x:c r="AM8" s="89"/>
    </x:row>
    <x:row r="9">
      <x:c r="A9" s="91" t="str">
        <x:v>1B</x:v>
      </x:c>
      <x:c r="B9" s="91" t="str">
        <x:v>Spätdienst</x:v>
      </x:c>
      <x:c r="C9" s="91" t="str">
        <x:v>10:45</x:v>
      </x:c>
      <x:c r="D9" s="91" t="str">
        <x:v>19:15</x:v>
      </x:c>
      <x:c r="E9" s="91" t="str"/>
      <x:c r="F9" s="91" t="str"/>
      <x:c r="G9" s="168" t="n">
        <x:v>8.5</x:v>
      </x:c>
      <x:c r="H9" s="97" t="str">
        <x:v>1B</x:v>
      </x:c>
      <x:c r="I9" s="89"/>
      <x:c r="J9" s="89"/>
      <x:c r="K9" s="89"/>
      <x:c r="L9" s="89"/>
      <x:c r="M9" s="89"/>
      <x:c r="N9" s="89"/>
      <x:c r="O9" s="89"/>
      <x:c r="P9" s="89"/>
      <x:c r="Q9" s="89"/>
      <x:c r="R9" s="89"/>
      <x:c r="S9" s="89"/>
      <x:c r="T9" s="89"/>
      <x:c r="U9" s="89"/>
      <x:c r="V9" s="89"/>
      <x:c r="W9" s="89"/>
      <x:c r="X9" s="89"/>
      <x:c r="Y9" s="89"/>
      <x:c r="Z9" s="89"/>
      <x:c r="AA9" s="89"/>
      <x:c r="AB9" s="89"/>
      <x:c r="AC9" s="89"/>
      <x:c r="AD9" s="89"/>
      <x:c r="AE9" s="89"/>
      <x:c r="AF9" s="89"/>
      <x:c r="AG9" s="89"/>
      <x:c r="AH9" s="89"/>
      <x:c r="AI9" s="89"/>
      <x:c r="AJ9" s="89"/>
      <x:c r="AK9" s="89"/>
      <x:c r="AL9" s="89"/>
      <x:c r="AM9" s="89"/>
    </x:row>
    <x:row r="10">
      <x:c r="A10" s="91" t="str">
        <x:v>2A</x:v>
      </x:c>
      <x:c r="B10" s="91" t="str">
        <x:v>Geteilter Dienst</x:v>
      </x:c>
      <x:c r="C10" s="91" t="str">
        <x:v>08:00</x:v>
      </x:c>
      <x:c r="D10" s="91" t="str">
        <x:v>12:00</x:v>
      </x:c>
      <x:c r="E10" s="91" t="str">
        <x:v>13:15</x:v>
      </x:c>
      <x:c r="F10" s="91" t="str">
        <x:v>18:00</x:v>
      </x:c>
      <x:c r="G10" s="168" t="n">
        <x:v>8.75</x:v>
      </x:c>
      <x:c r="H10" s="98" t="str">
        <x:v>2A</x:v>
      </x:c>
      <x:c r="I10" s="89"/>
      <x:c r="J10" s="89"/>
      <x:c r="K10" s="89"/>
      <x:c r="L10" s="89"/>
      <x:c r="M10" s="89"/>
      <x:c r="N10" s="89"/>
      <x:c r="O10" s="89"/>
      <x:c r="P10" s="89"/>
      <x:c r="Q10" s="89"/>
      <x:c r="R10" s="89"/>
      <x:c r="S10" s="89"/>
      <x:c r="T10" s="89"/>
      <x:c r="U10" s="89"/>
      <x:c r="V10" s="89"/>
      <x:c r="W10" s="89"/>
      <x:c r="X10" s="89"/>
      <x:c r="Y10" s="89"/>
      <x:c r="Z10" s="89"/>
      <x:c r="AA10" s="89"/>
      <x:c r="AB10" s="89"/>
      <x:c r="AC10" s="89"/>
      <x:c r="AD10" s="89"/>
      <x:c r="AE10" s="89"/>
      <x:c r="AF10" s="89"/>
      <x:c r="AG10" s="89"/>
      <x:c r="AH10" s="89"/>
      <x:c r="AI10" s="89"/>
      <x:c r="AJ10" s="89"/>
      <x:c r="AK10" s="89"/>
      <x:c r="AL10" s="89"/>
      <x:c r="AM10" s="89"/>
    </x:row>
    <x:row r="11">
      <x:c r="A11" s="91" t="str">
        <x:v>2B</x:v>
      </x:c>
      <x:c r="B11" s="91" t="str">
        <x:v>Abenddienst</x:v>
      </x:c>
      <x:c r="C11" s="91" t="str">
        <x:v>13:00</x:v>
      </x:c>
      <x:c r="D11" s="91" t="str">
        <x:v>21:30</x:v>
      </x:c>
      <x:c r="E11" s="91" t="str"/>
      <x:c r="F11" s="91" t="str"/>
      <x:c r="G11" s="168" t="n">
        <x:v>8.5</x:v>
      </x:c>
      <x:c r="H11" s="99" t="str">
        <x:v>2B</x:v>
      </x:c>
      <x:c r="I11" s="89"/>
      <x:c r="J11" s="89"/>
      <x:c r="K11" s="89"/>
      <x:c r="L11" s="89"/>
      <x:c r="M11" s="89"/>
      <x:c r="N11" s="89"/>
      <x:c r="O11" s="89"/>
      <x:c r="P11" s="89"/>
      <x:c r="Q11" s="89"/>
      <x:c r="R11" s="89"/>
      <x:c r="S11" s="89"/>
      <x:c r="T11" s="89"/>
      <x:c r="U11" s="89"/>
      <x:c r="V11" s="89"/>
      <x:c r="W11" s="89"/>
      <x:c r="X11" s="89"/>
      <x:c r="Y11" s="89"/>
      <x:c r="Z11" s="89"/>
      <x:c r="AA11" s="89"/>
      <x:c r="AB11" s="89"/>
      <x:c r="AC11" s="89"/>
      <x:c r="AD11" s="89"/>
      <x:c r="AE11" s="89"/>
      <x:c r="AF11" s="89"/>
      <x:c r="AG11" s="89"/>
      <x:c r="AH11" s="89"/>
      <x:c r="AI11" s="89"/>
      <x:c r="AJ11" s="89"/>
      <x:c r="AK11" s="89"/>
      <x:c r="AL11" s="89"/>
      <x:c r="AM11" s="89"/>
    </x:row>
    <x:row r="12">
      <x:c r="A12" s="91" t="str">
        <x:v>FR</x:v>
      </x:c>
      <x:c r="B12" s="91" t="str">
        <x:v>Frei</x:v>
      </x:c>
      <x:c r="C12" s="91" t="str"/>
      <x:c r="D12" s="91" t="str"/>
      <x:c r="E12" s="91" t="str"/>
      <x:c r="F12" s="91" t="str"/>
      <x:c r="G12" s="168" t="n">
        <x:v>0</x:v>
      </x:c>
      <x:c r="H12" s="100" t="str">
        <x:v>FR</x:v>
      </x:c>
      <x:c r="I12" s="89"/>
      <x:c r="J12" s="89"/>
      <x:c r="K12" s="89"/>
      <x:c r="L12" s="89"/>
      <x:c r="M12" s="89"/>
      <x:c r="N12" s="89"/>
      <x:c r="O12" s="89"/>
      <x:c r="P12" s="89"/>
      <x:c r="Q12" s="89"/>
      <x:c r="R12" s="89"/>
      <x:c r="S12" s="89"/>
      <x:c r="T12" s="89"/>
      <x:c r="U12" s="89"/>
      <x:c r="V12" s="89"/>
      <x:c r="W12" s="89"/>
      <x:c r="X12" s="89"/>
      <x:c r="Y12" s="89"/>
      <x:c r="Z12" s="89"/>
      <x:c r="AA12" s="89"/>
      <x:c r="AB12" s="89"/>
      <x:c r="AC12" s="89"/>
      <x:c r="AD12" s="89"/>
      <x:c r="AE12" s="89"/>
      <x:c r="AF12" s="89"/>
      <x:c r="AG12" s="89"/>
      <x:c r="AH12" s="89"/>
      <x:c r="AI12" s="89"/>
      <x:c r="AJ12" s="89"/>
      <x:c r="AK12" s="89"/>
      <x:c r="AL12" s="89"/>
      <x:c r="AM12" s="89"/>
    </x:row>
    <x:row r="13">
      <x:c r="A13" s="91" t="str">
        <x:v>F</x:v>
      </x:c>
      <x:c r="B13" s="91" t="str">
        <x:v>Ferien / Urlaub</x:v>
      </x:c>
      <x:c r="C13" s="91" t="str"/>
      <x:c r="D13" s="91" t="str"/>
      <x:c r="E13" s="91" t="str"/>
      <x:c r="F13" s="91" t="str"/>
      <x:c r="G13" s="168" t="n">
        <x:v>0</x:v>
      </x:c>
      <x:c r="H13" s="101" t="str">
        <x:v>F</x:v>
      </x:c>
      <x:c r="I13" s="89"/>
      <x:c r="J13" s="89"/>
      <x:c r="K13" s="89"/>
      <x:c r="L13" s="89"/>
      <x:c r="M13" s="89"/>
      <x:c r="N13" s="89"/>
      <x:c r="O13" s="89"/>
      <x:c r="P13" s="89"/>
      <x:c r="Q13" s="89"/>
      <x:c r="R13" s="89"/>
      <x:c r="S13" s="89"/>
      <x:c r="T13" s="89"/>
      <x:c r="U13" s="89"/>
      <x:c r="V13" s="89"/>
      <x:c r="W13" s="89"/>
      <x:c r="X13" s="89"/>
      <x:c r="Y13" s="89"/>
      <x:c r="Z13" s="89"/>
      <x:c r="AA13" s="89"/>
      <x:c r="AB13" s="89"/>
      <x:c r="AC13" s="89"/>
      <x:c r="AD13" s="89"/>
      <x:c r="AE13" s="89"/>
      <x:c r="AF13" s="89"/>
      <x:c r="AG13" s="89"/>
      <x:c r="AH13" s="89"/>
      <x:c r="AI13" s="89"/>
      <x:c r="AJ13" s="89"/>
      <x:c r="AK13" s="89"/>
      <x:c r="AL13" s="89"/>
      <x:c r="AM13" s="89"/>
    </x:row>
    <x:row r="14">
      <x:c r="A14" s="91" t="str">
        <x:v>K</x:v>
      </x:c>
      <x:c r="B14" s="91" t="str">
        <x:v>Krank</x:v>
      </x:c>
      <x:c r="C14" s="91" t="str"/>
      <x:c r="D14" s="91" t="str"/>
      <x:c r="E14" s="91" t="str"/>
      <x:c r="F14" s="91" t="str"/>
      <x:c r="G14" s="168" t="n">
        <x:v>0</x:v>
      </x:c>
      <x:c r="H14" s="102" t="str">
        <x:v>K</x:v>
      </x:c>
      <x:c r="I14" s="89"/>
      <x:c r="J14" s="89"/>
      <x:c r="K14" s="89"/>
      <x:c r="L14" s="89"/>
      <x:c r="M14" s="89"/>
      <x:c r="N14" s="89"/>
      <x:c r="O14" s="89"/>
      <x:c r="P14" s="89"/>
      <x:c r="Q14" s="89"/>
      <x:c r="R14" s="89"/>
      <x:c r="S14" s="89"/>
      <x:c r="T14" s="89"/>
      <x:c r="U14" s="89"/>
      <x:c r="V14" s="89"/>
      <x:c r="W14" s="89"/>
      <x:c r="X14" s="89"/>
      <x:c r="Y14" s="89"/>
      <x:c r="Z14" s="89"/>
      <x:c r="AA14" s="89"/>
      <x:c r="AB14" s="89"/>
      <x:c r="AC14" s="89"/>
      <x:c r="AD14" s="89"/>
      <x:c r="AE14" s="89"/>
      <x:c r="AF14" s="89"/>
      <x:c r="AG14" s="89"/>
      <x:c r="AH14" s="89"/>
      <x:c r="AI14" s="89"/>
      <x:c r="AJ14" s="89"/>
      <x:c r="AK14" s="89"/>
      <x:c r="AL14" s="89"/>
      <x:c r="AM14" s="89"/>
    </x:row>
    <x:row r="15">
      <x:c r="A15" s="91" t="str">
        <x:v>U</x:v>
      </x:c>
      <x:c r="B15" s="91" t="str">
        <x:v>Unfall</x:v>
      </x:c>
      <x:c r="C15" s="91" t="str"/>
      <x:c r="D15" s="91" t="str"/>
      <x:c r="E15" s="91" t="str"/>
      <x:c r="F15" s="91" t="str"/>
      <x:c r="G15" s="168" t="n">
        <x:v>0</x:v>
      </x:c>
      <x:c r="H15" s="103" t="str">
        <x:v>U</x:v>
      </x:c>
      <x:c r="I15" s="89"/>
      <x:c r="J15" s="89"/>
      <x:c r="K15" s="89"/>
      <x:c r="L15" s="89"/>
      <x:c r="M15" s="89"/>
      <x:c r="N15" s="89"/>
      <x:c r="O15" s="89"/>
      <x:c r="P15" s="89"/>
      <x:c r="Q15" s="89"/>
      <x:c r="R15" s="89"/>
      <x:c r="S15" s="89"/>
      <x:c r="T15" s="89"/>
      <x:c r="U15" s="89"/>
      <x:c r="V15" s="89"/>
      <x:c r="W15" s="89"/>
      <x:c r="X15" s="89"/>
      <x:c r="Y15" s="89"/>
      <x:c r="Z15" s="89"/>
      <x:c r="AA15" s="89"/>
      <x:c r="AB15" s="89"/>
      <x:c r="AC15" s="89"/>
      <x:c r="AD15" s="89"/>
      <x:c r="AE15" s="89"/>
      <x:c r="AF15" s="89"/>
      <x:c r="AG15" s="89"/>
      <x:c r="AH15" s="89"/>
      <x:c r="AI15" s="89"/>
      <x:c r="AJ15" s="89"/>
      <x:c r="AK15" s="89"/>
      <x:c r="AL15" s="89"/>
      <x:c r="AM15" s="89"/>
    </x:row>
    <x:row r="16">
      <x:c r="A16" s="89"/>
      <x:c r="B16" s="89"/>
      <x:c r="C16" s="89"/>
      <x:c r="D16" s="89"/>
      <x:c r="E16" s="89"/>
      <x:c r="F16" s="89"/>
      <x:c r="G16" s="89"/>
      <x:c r="H16" s="89"/>
      <x:c r="I16" s="89"/>
      <x:c r="J16" s="89"/>
      <x:c r="K16" s="89"/>
      <x:c r="L16" s="89"/>
      <x:c r="M16" s="89"/>
      <x:c r="N16" s="89"/>
      <x:c r="O16" s="89"/>
      <x:c r="P16" s="89"/>
      <x:c r="Q16" s="89"/>
      <x:c r="R16" s="89"/>
      <x:c r="S16" s="89"/>
      <x:c r="T16" s="89"/>
      <x:c r="U16" s="89"/>
      <x:c r="V16" s="89"/>
      <x:c r="W16" s="89"/>
      <x:c r="X16" s="89"/>
      <x:c r="Y16" s="89"/>
      <x:c r="Z16" s="89"/>
      <x:c r="AA16" s="89"/>
      <x:c r="AB16" s="89"/>
      <x:c r="AC16" s="89"/>
      <x:c r="AD16" s="89"/>
      <x:c r="AE16" s="89"/>
      <x:c r="AF16" s="89"/>
      <x:c r="AG16" s="89"/>
      <x:c r="AH16" s="89"/>
      <x:c r="AI16" s="89"/>
      <x:c r="AJ16" s="89"/>
      <x:c r="AK16" s="89"/>
      <x:c r="AL16" s="89"/>
      <x:c r="AM16" s="89"/>
    </x:row>
    <x:row r="17" ht="24" customHeight="1">
      <x:c r="A17" s="89"/>
      <x:c r="B17" s="89"/>
      <x:c r="C17" s="93" t="str">
        <x:v>November</x:v>
      </x:c>
      <x:c r="D17" s="93"/>
      <x:c r="E17" s="93"/>
      <x:c r="F17" s="93"/>
      <x:c r="G17" s="93"/>
      <x:c r="H17" s="93"/>
      <x:c r="I17" s="93"/>
      <x:c r="J17" s="93"/>
      <x:c r="K17" s="93"/>
      <x:c r="L17" s="93"/>
      <x:c r="M17" s="93"/>
      <x:c r="N17" s="93"/>
      <x:c r="O17" s="93"/>
      <x:c r="P17" s="93"/>
      <x:c r="Q17" s="93"/>
      <x:c r="R17" s="93"/>
      <x:c r="S17" s="93"/>
      <x:c r="T17" s="93"/>
      <x:c r="U17" s="93"/>
      <x:c r="V17" s="93"/>
      <x:c r="W17" s="93"/>
      <x:c r="X17" s="93"/>
      <x:c r="Y17" s="93"/>
      <x:c r="Z17" s="93"/>
      <x:c r="AA17" s="93"/>
      <x:c r="AB17" s="93"/>
      <x:c r="AC17" s="93"/>
      <x:c r="AD17" s="93"/>
      <x:c r="AE17" s="93"/>
      <x:c r="AF17" s="93"/>
      <x:c r="AG17" s="93"/>
      <x:c r="AH17" s="93" t="str">
        <x:v>Monatliche Kontrolle</x:v>
      </x:c>
      <x:c r="AI17" s="93"/>
      <x:c r="AJ17" s="93"/>
      <x:c r="AK17" s="93"/>
      <x:c r="AL17" s="93"/>
      <x:c r="AM17" s="93"/>
    </x:row>
    <x:row r="18" ht="24" customHeight="1">
      <x:c r="A18" s="94" t="str">
        <x:v>MitarbeiterIn</x:v>
      </x:c>
      <x:c r="B18" s="94" t="str">
        <x:v>Bemerkung</x:v>
      </x:c>
      <x:c r="C18" s="104" t="str">
        <x:f>IF(COLUMN()-2&lt;=DAY(EOMONTH(DATE($I$3,11,1),0)),RIGHT("0"&amp;COLUMN()-2,2)&amp;"."&amp;RIGHT("0"&amp;11,2)&amp;".","")</x:f>
        <x:v>1.11.</x:v>
      </x:c>
      <x:c r="D18" s="104" t="str">
        <x:f>IF(COLUMN()-2&lt;=DAY(EOMONTH(DATE($I$3,11,1),0)),RIGHT("0"&amp;COLUMN()-2,2)&amp;"."&amp;RIGHT("0"&amp;11,2)&amp;".","")</x:f>
        <x:v>2.11.</x:v>
      </x:c>
      <x:c r="E18" s="104" t="str">
        <x:f>IF(COLUMN()-2&lt;=DAY(EOMONTH(DATE($I$3,11,1),0)),RIGHT("0"&amp;COLUMN()-2,2)&amp;"."&amp;RIGHT("0"&amp;11,2)&amp;".","")</x:f>
        <x:v>3.11.</x:v>
      </x:c>
      <x:c r="F18" s="104" t="str">
        <x:f>IF(COLUMN()-2&lt;=DAY(EOMONTH(DATE($I$3,11,1),0)),RIGHT("0"&amp;COLUMN()-2,2)&amp;"."&amp;RIGHT("0"&amp;11,2)&amp;".","")</x:f>
        <x:v>4.11.</x:v>
      </x:c>
      <x:c r="G18" s="104" t="str">
        <x:f>IF(COLUMN()-2&lt;=DAY(EOMONTH(DATE($I$3,11,1),0)),RIGHT("0"&amp;COLUMN()-2,2)&amp;"."&amp;RIGHT("0"&amp;11,2)&amp;".","")</x:f>
        <x:v>5.11.</x:v>
      </x:c>
      <x:c r="H18" s="104" t="str">
        <x:f>IF(COLUMN()-2&lt;=DAY(EOMONTH(DATE($I$3,11,1),0)),RIGHT("0"&amp;COLUMN()-2,2)&amp;"."&amp;RIGHT("0"&amp;11,2)&amp;".","")</x:f>
        <x:v>6.11.</x:v>
      </x:c>
      <x:c r="I18" s="104" t="str">
        <x:f>IF(COLUMN()-2&lt;=DAY(EOMONTH(DATE($I$3,11,1),0)),RIGHT("0"&amp;COLUMN()-2,2)&amp;"."&amp;RIGHT("0"&amp;11,2)&amp;".","")</x:f>
        <x:v>7.11.</x:v>
      </x:c>
      <x:c r="J18" s="104" t="str">
        <x:f>IF(COLUMN()-2&lt;=DAY(EOMONTH(DATE($I$3,11,1),0)),RIGHT("0"&amp;COLUMN()-2,2)&amp;"."&amp;RIGHT("0"&amp;11,2)&amp;".","")</x:f>
        <x:v>8.11.</x:v>
      </x:c>
      <x:c r="K18" s="104" t="str">
        <x:f>IF(COLUMN()-2&lt;=DAY(EOMONTH(DATE($I$3,11,1),0)),RIGHT("0"&amp;COLUMN()-2,2)&amp;"."&amp;RIGHT("0"&amp;11,2)&amp;".","")</x:f>
        <x:v>9.11.</x:v>
      </x:c>
      <x:c r="L18" s="104" t="str">
        <x:f>IF(COLUMN()-2&lt;=DAY(EOMONTH(DATE($I$3,11,1),0)),RIGHT("0"&amp;COLUMN()-2,2)&amp;"."&amp;RIGHT("0"&amp;11,2)&amp;".","")</x:f>
        <x:v>10.11.</x:v>
      </x:c>
      <x:c r="M18" s="104" t="str">
        <x:f>IF(COLUMN()-2&lt;=DAY(EOMONTH(DATE($I$3,11,1),0)),RIGHT("0"&amp;COLUMN()-2,2)&amp;"."&amp;RIGHT("0"&amp;11,2)&amp;".","")</x:f>
        <x:v>11.11.</x:v>
      </x:c>
      <x:c r="N18" s="104" t="str">
        <x:f>IF(COLUMN()-2&lt;=DAY(EOMONTH(DATE($I$3,11,1),0)),RIGHT("0"&amp;COLUMN()-2,2)&amp;"."&amp;RIGHT("0"&amp;11,2)&amp;".","")</x:f>
        <x:v>12.11.</x:v>
      </x:c>
      <x:c r="O18" s="104" t="str">
        <x:f>IF(COLUMN()-2&lt;=DAY(EOMONTH(DATE($I$3,11,1),0)),RIGHT("0"&amp;COLUMN()-2,2)&amp;"."&amp;RIGHT("0"&amp;11,2)&amp;".","")</x:f>
        <x:v>13.11.</x:v>
      </x:c>
      <x:c r="P18" s="104" t="str">
        <x:f>IF(COLUMN()-2&lt;=DAY(EOMONTH(DATE($I$3,11,1),0)),RIGHT("0"&amp;COLUMN()-2,2)&amp;"."&amp;RIGHT("0"&amp;11,2)&amp;".","")</x:f>
        <x:v>14.11.</x:v>
      </x:c>
      <x:c r="Q18" s="104" t="str">
        <x:f>IF(COLUMN()-2&lt;=DAY(EOMONTH(DATE($I$3,11,1),0)),RIGHT("0"&amp;COLUMN()-2,2)&amp;"."&amp;RIGHT("0"&amp;11,2)&amp;".","")</x:f>
        <x:v>15.11.</x:v>
      </x:c>
      <x:c r="R18" s="104" t="str">
        <x:f>IF(COLUMN()-2&lt;=DAY(EOMONTH(DATE($I$3,11,1),0)),RIGHT("0"&amp;COLUMN()-2,2)&amp;"."&amp;RIGHT("0"&amp;11,2)&amp;".","")</x:f>
        <x:v>16.11.</x:v>
      </x:c>
      <x:c r="S18" s="104" t="str">
        <x:f>IF(COLUMN()-2&lt;=DAY(EOMONTH(DATE($I$3,11,1),0)),RIGHT("0"&amp;COLUMN()-2,2)&amp;"."&amp;RIGHT("0"&amp;11,2)&amp;".","")</x:f>
        <x:v>17.11.</x:v>
      </x:c>
      <x:c r="T18" s="104" t="str">
        <x:f>IF(COLUMN()-2&lt;=DAY(EOMONTH(DATE($I$3,11,1),0)),RIGHT("0"&amp;COLUMN()-2,2)&amp;"."&amp;RIGHT("0"&amp;11,2)&amp;".","")</x:f>
        <x:v>18.11.</x:v>
      </x:c>
      <x:c r="U18" s="104" t="str">
        <x:f>IF(COLUMN()-2&lt;=DAY(EOMONTH(DATE($I$3,11,1),0)),RIGHT("0"&amp;COLUMN()-2,2)&amp;"."&amp;RIGHT("0"&amp;11,2)&amp;".","")</x:f>
        <x:v>19.11.</x:v>
      </x:c>
      <x:c r="V18" s="104" t="str">
        <x:f>IF(COLUMN()-2&lt;=DAY(EOMONTH(DATE($I$3,11,1),0)),RIGHT("0"&amp;COLUMN()-2,2)&amp;"."&amp;RIGHT("0"&amp;11,2)&amp;".","")</x:f>
        <x:v>20.11.</x:v>
      </x:c>
      <x:c r="W18" s="104" t="str">
        <x:f>IF(COLUMN()-2&lt;=DAY(EOMONTH(DATE($I$3,11,1),0)),RIGHT("0"&amp;COLUMN()-2,2)&amp;"."&amp;RIGHT("0"&amp;11,2)&amp;".","")</x:f>
        <x:v>21.11.</x:v>
      </x:c>
      <x:c r="X18" s="104" t="str">
        <x:f>IF(COLUMN()-2&lt;=DAY(EOMONTH(DATE($I$3,11,1),0)),RIGHT("0"&amp;COLUMN()-2,2)&amp;"."&amp;RIGHT("0"&amp;11,2)&amp;".","")</x:f>
        <x:v>22.11.</x:v>
      </x:c>
      <x:c r="Y18" s="104" t="str">
        <x:f>IF(COLUMN()-2&lt;=DAY(EOMONTH(DATE($I$3,11,1),0)),RIGHT("0"&amp;COLUMN()-2,2)&amp;"."&amp;RIGHT("0"&amp;11,2)&amp;".","")</x:f>
        <x:v>23.11.</x:v>
      </x:c>
      <x:c r="Z18" s="104" t="str">
        <x:f>IF(COLUMN()-2&lt;=DAY(EOMONTH(DATE($I$3,11,1),0)),RIGHT("0"&amp;COLUMN()-2,2)&amp;"."&amp;RIGHT("0"&amp;11,2)&amp;".","")</x:f>
        <x:v>24.11.</x:v>
      </x:c>
      <x:c r="AA18" s="104" t="str">
        <x:f>IF(COLUMN()-2&lt;=DAY(EOMONTH(DATE($I$3,11,1),0)),RIGHT("0"&amp;COLUMN()-2,2)&amp;"."&amp;RIGHT("0"&amp;11,2)&amp;".","")</x:f>
        <x:v>25.11.</x:v>
      </x:c>
      <x:c r="AB18" s="104" t="str">
        <x:f>IF(COLUMN()-2&lt;=DAY(EOMONTH(DATE($I$3,11,1),0)),RIGHT("0"&amp;COLUMN()-2,2)&amp;"."&amp;RIGHT("0"&amp;11,2)&amp;".","")</x:f>
        <x:v>26.11.</x:v>
      </x:c>
      <x:c r="AC18" s="104" t="str">
        <x:f>IF(COLUMN()-2&lt;=DAY(EOMONTH(DATE($I$3,11,1),0)),RIGHT("0"&amp;COLUMN()-2,2)&amp;"."&amp;RIGHT("0"&amp;11,2)&amp;".","")</x:f>
        <x:v>27.11.</x:v>
      </x:c>
      <x:c r="AD18" s="104" t="str">
        <x:f>IF(COLUMN()-2&lt;=DAY(EOMONTH(DATE($I$3,11,1),0)),RIGHT("0"&amp;COLUMN()-2,2)&amp;"."&amp;RIGHT("0"&amp;11,2)&amp;".","")</x:f>
        <x:v>28.11.</x:v>
      </x:c>
      <x:c r="AE18" s="104" t="str">
        <x:f>IF(COLUMN()-2&lt;=DAY(EOMONTH(DATE($I$3,11,1),0)),RIGHT("0"&amp;COLUMN()-2,2)&amp;"."&amp;RIGHT("0"&amp;11,2)&amp;".","")</x:f>
        <x:v>29.11.</x:v>
      </x:c>
      <x:c r="AF18" s="104" t="str">
        <x:f>IF(COLUMN()-2&lt;=DAY(EOMONTH(DATE($I$3,11,1),0)),RIGHT("0"&amp;COLUMN()-2,2)&amp;"."&amp;RIGHT("0"&amp;11,2)&amp;".","")</x:f>
        <x:v>30.11.</x:v>
      </x:c>
      <x:c r="AG18" s="104" t="str">
        <x:f>IF(COLUMN()-2&lt;=DAY(EOMONTH(DATE($I$3,11,1),0)),RIGHT("0"&amp;COLUMN()-2,2)&amp;"."&amp;RIGHT("0"&amp;11,2)&amp;".","")</x:f>
      </x:c>
      <x:c r="AH18" s="94" t="str">
        <x:v>Dienste</x:v>
      </x:c>
      <x:c r="AI18" s="94" t="str">
        <x:v>Arbeitsstunden</x:v>
      </x:c>
      <x:c r="AJ18" s="94" t="str">
        <x:v>Frei</x:v>
      </x:c>
      <x:c r="AK18" s="94" t="str">
        <x:v>Ferien</x:v>
      </x:c>
      <x:c r="AL18" s="94" t="str">
        <x:v>Krank</x:v>
      </x:c>
      <x:c r="AM18" s="94" t="str">
        <x:v>Unfall</x:v>
      </x:c>
    </x:row>
    <x:row r="19" ht="24" customHeight="1">
      <x:c r="A19" s="94"/>
      <x:c r="B19" s="94"/>
      <x:c r="C19" s="94" t="str">
        <x:f>IF(COLUMN()-2&lt;=DAY(EOMONTH(DATE($I$3,11,1),0)),CHOOSE(WEEKDAY(DATE($I$3,11,COLUMN()-2),2),"Mo","Di","Mi","Do","Fr","Sa","So"),"")</x:f>
        <x:v>So</x:v>
      </x:c>
      <x:c r="D19" s="94" t="str">
        <x:f>IF(COLUMN()-2&lt;=DAY(EOMONTH(DATE($I$3,11,1),0)),CHOOSE(WEEKDAY(DATE($I$3,11,COLUMN()-2),2),"Mo","Di","Mi","Do","Fr","Sa","So"),"")</x:f>
        <x:v>Mo</x:v>
      </x:c>
      <x:c r="E19" s="94" t="str">
        <x:f>IF(COLUMN()-2&lt;=DAY(EOMONTH(DATE($I$3,11,1),0)),CHOOSE(WEEKDAY(DATE($I$3,11,COLUMN()-2),2),"Mo","Di","Mi","Do","Fr","Sa","So"),"")</x:f>
        <x:v>Di</x:v>
      </x:c>
      <x:c r="F19" s="94" t="str">
        <x:f>IF(COLUMN()-2&lt;=DAY(EOMONTH(DATE($I$3,11,1),0)),CHOOSE(WEEKDAY(DATE($I$3,11,COLUMN()-2),2),"Mo","Di","Mi","Do","Fr","Sa","So"),"")</x:f>
        <x:v>Mi</x:v>
      </x:c>
      <x:c r="G19" s="94" t="str">
        <x:f>IF(COLUMN()-2&lt;=DAY(EOMONTH(DATE($I$3,11,1),0)),CHOOSE(WEEKDAY(DATE($I$3,11,COLUMN()-2),2),"Mo","Di","Mi","Do","Fr","Sa","So"),"")</x:f>
        <x:v>Do</x:v>
      </x:c>
      <x:c r="H19" s="94" t="str">
        <x:f>IF(COLUMN()-2&lt;=DAY(EOMONTH(DATE($I$3,11,1),0)),CHOOSE(WEEKDAY(DATE($I$3,11,COLUMN()-2),2),"Mo","Di","Mi","Do","Fr","Sa","So"),"")</x:f>
        <x:v>Fr</x:v>
      </x:c>
      <x:c r="I19" s="94" t="str">
        <x:f>IF(COLUMN()-2&lt;=DAY(EOMONTH(DATE($I$3,11,1),0)),CHOOSE(WEEKDAY(DATE($I$3,11,COLUMN()-2),2),"Mo","Di","Mi","Do","Fr","Sa","So"),"")</x:f>
        <x:v>Sa</x:v>
      </x:c>
      <x:c r="J19" s="94" t="str">
        <x:f>IF(COLUMN()-2&lt;=DAY(EOMONTH(DATE($I$3,11,1),0)),CHOOSE(WEEKDAY(DATE($I$3,11,COLUMN()-2),2),"Mo","Di","Mi","Do","Fr","Sa","So"),"")</x:f>
        <x:v>So</x:v>
      </x:c>
      <x:c r="K19" s="94" t="str">
        <x:f>IF(COLUMN()-2&lt;=DAY(EOMONTH(DATE($I$3,11,1),0)),CHOOSE(WEEKDAY(DATE($I$3,11,COLUMN()-2),2),"Mo","Di","Mi","Do","Fr","Sa","So"),"")</x:f>
        <x:v>Mo</x:v>
      </x:c>
      <x:c r="L19" s="94" t="str">
        <x:f>IF(COLUMN()-2&lt;=DAY(EOMONTH(DATE($I$3,11,1),0)),CHOOSE(WEEKDAY(DATE($I$3,11,COLUMN()-2),2),"Mo","Di","Mi","Do","Fr","Sa","So"),"")</x:f>
        <x:v>Di</x:v>
      </x:c>
      <x:c r="M19" s="94" t="str">
        <x:f>IF(COLUMN()-2&lt;=DAY(EOMONTH(DATE($I$3,11,1),0)),CHOOSE(WEEKDAY(DATE($I$3,11,COLUMN()-2),2),"Mo","Di","Mi","Do","Fr","Sa","So"),"")</x:f>
        <x:v>Mi</x:v>
      </x:c>
      <x:c r="N19" s="94" t="str">
        <x:f>IF(COLUMN()-2&lt;=DAY(EOMONTH(DATE($I$3,11,1),0)),CHOOSE(WEEKDAY(DATE($I$3,11,COLUMN()-2),2),"Mo","Di","Mi","Do","Fr","Sa","So"),"")</x:f>
        <x:v>Do</x:v>
      </x:c>
      <x:c r="O19" s="94" t="str">
        <x:f>IF(COLUMN()-2&lt;=DAY(EOMONTH(DATE($I$3,11,1),0)),CHOOSE(WEEKDAY(DATE($I$3,11,COLUMN()-2),2),"Mo","Di","Mi","Do","Fr","Sa","So"),"")</x:f>
        <x:v>Fr</x:v>
      </x:c>
      <x:c r="P19" s="94" t="str">
        <x:f>IF(COLUMN()-2&lt;=DAY(EOMONTH(DATE($I$3,11,1),0)),CHOOSE(WEEKDAY(DATE($I$3,11,COLUMN()-2),2),"Mo","Di","Mi","Do","Fr","Sa","So"),"")</x:f>
        <x:v>Sa</x:v>
      </x:c>
      <x:c r="Q19" s="94" t="str">
        <x:f>IF(COLUMN()-2&lt;=DAY(EOMONTH(DATE($I$3,11,1),0)),CHOOSE(WEEKDAY(DATE($I$3,11,COLUMN()-2),2),"Mo","Di","Mi","Do","Fr","Sa","So"),"")</x:f>
        <x:v>So</x:v>
      </x:c>
      <x:c r="R19" s="94" t="str">
        <x:f>IF(COLUMN()-2&lt;=DAY(EOMONTH(DATE($I$3,11,1),0)),CHOOSE(WEEKDAY(DATE($I$3,11,COLUMN()-2),2),"Mo","Di","Mi","Do","Fr","Sa","So"),"")</x:f>
        <x:v>Mo</x:v>
      </x:c>
      <x:c r="S19" s="94" t="str">
        <x:f>IF(COLUMN()-2&lt;=DAY(EOMONTH(DATE($I$3,11,1),0)),CHOOSE(WEEKDAY(DATE($I$3,11,COLUMN()-2),2),"Mo","Di","Mi","Do","Fr","Sa","So"),"")</x:f>
        <x:v>Di</x:v>
      </x:c>
      <x:c r="T19" s="94" t="str">
        <x:f>IF(COLUMN()-2&lt;=DAY(EOMONTH(DATE($I$3,11,1),0)),CHOOSE(WEEKDAY(DATE($I$3,11,COLUMN()-2),2),"Mo","Di","Mi","Do","Fr","Sa","So"),"")</x:f>
        <x:v>Mi</x:v>
      </x:c>
      <x:c r="U19" s="94" t="str">
        <x:f>IF(COLUMN()-2&lt;=DAY(EOMONTH(DATE($I$3,11,1),0)),CHOOSE(WEEKDAY(DATE($I$3,11,COLUMN()-2),2),"Mo","Di","Mi","Do","Fr","Sa","So"),"")</x:f>
        <x:v>Do</x:v>
      </x:c>
      <x:c r="V19" s="94" t="str">
        <x:f>IF(COLUMN()-2&lt;=DAY(EOMONTH(DATE($I$3,11,1),0)),CHOOSE(WEEKDAY(DATE($I$3,11,COLUMN()-2),2),"Mo","Di","Mi","Do","Fr","Sa","So"),"")</x:f>
        <x:v>Fr</x:v>
      </x:c>
      <x:c r="W19" s="94" t="str">
        <x:f>IF(COLUMN()-2&lt;=DAY(EOMONTH(DATE($I$3,11,1),0)),CHOOSE(WEEKDAY(DATE($I$3,11,COLUMN()-2),2),"Mo","Di","Mi","Do","Fr","Sa","So"),"")</x:f>
        <x:v>Sa</x:v>
      </x:c>
      <x:c r="X19" s="94" t="str">
        <x:f>IF(COLUMN()-2&lt;=DAY(EOMONTH(DATE($I$3,11,1),0)),CHOOSE(WEEKDAY(DATE($I$3,11,COLUMN()-2),2),"Mo","Di","Mi","Do","Fr","Sa","So"),"")</x:f>
        <x:v>So</x:v>
      </x:c>
      <x:c r="Y19" s="94" t="str">
        <x:f>IF(COLUMN()-2&lt;=DAY(EOMONTH(DATE($I$3,11,1),0)),CHOOSE(WEEKDAY(DATE($I$3,11,COLUMN()-2),2),"Mo","Di","Mi","Do","Fr","Sa","So"),"")</x:f>
        <x:v>Mo</x:v>
      </x:c>
      <x:c r="Z19" s="94" t="str">
        <x:f>IF(COLUMN()-2&lt;=DAY(EOMONTH(DATE($I$3,11,1),0)),CHOOSE(WEEKDAY(DATE($I$3,11,COLUMN()-2),2),"Mo","Di","Mi","Do","Fr","Sa","So"),"")</x:f>
        <x:v>Di</x:v>
      </x:c>
      <x:c r="AA19" s="94" t="str">
        <x:f>IF(COLUMN()-2&lt;=DAY(EOMONTH(DATE($I$3,11,1),0)),CHOOSE(WEEKDAY(DATE($I$3,11,COLUMN()-2),2),"Mo","Di","Mi","Do","Fr","Sa","So"),"")</x:f>
        <x:v>Mi</x:v>
      </x:c>
      <x:c r="AB19" s="94" t="str">
        <x:f>IF(COLUMN()-2&lt;=DAY(EOMONTH(DATE($I$3,11,1),0)),CHOOSE(WEEKDAY(DATE($I$3,11,COLUMN()-2),2),"Mo","Di","Mi","Do","Fr","Sa","So"),"")</x:f>
        <x:v>Do</x:v>
      </x:c>
      <x:c r="AC19" s="94" t="str">
        <x:f>IF(COLUMN()-2&lt;=DAY(EOMONTH(DATE($I$3,11,1),0)),CHOOSE(WEEKDAY(DATE($I$3,11,COLUMN()-2),2),"Mo","Di","Mi","Do","Fr","Sa","So"),"")</x:f>
        <x:v>Fr</x:v>
      </x:c>
      <x:c r="AD19" s="94" t="str">
        <x:f>IF(COLUMN()-2&lt;=DAY(EOMONTH(DATE($I$3,11,1),0)),CHOOSE(WEEKDAY(DATE($I$3,11,COLUMN()-2),2),"Mo","Di","Mi","Do","Fr","Sa","So"),"")</x:f>
        <x:v>Sa</x:v>
      </x:c>
      <x:c r="AE19" s="94" t="str">
        <x:f>IF(COLUMN()-2&lt;=DAY(EOMONTH(DATE($I$3,11,1),0)),CHOOSE(WEEKDAY(DATE($I$3,11,COLUMN()-2),2),"Mo","Di","Mi","Do","Fr","Sa","So"),"")</x:f>
        <x:v>So</x:v>
      </x:c>
      <x:c r="AF19" s="94" t="str">
        <x:f>IF(COLUMN()-2&lt;=DAY(EOMONTH(DATE($I$3,11,1),0)),CHOOSE(WEEKDAY(DATE($I$3,11,COLUMN()-2),2),"Mo","Di","Mi","Do","Fr","Sa","So"),"")</x:f>
        <x:v>Mo</x:v>
      </x:c>
      <x:c r="AG19" s="94" t="str">
        <x:f>IF(COLUMN()-2&lt;=DAY(EOMONTH(DATE($I$3,11,1),0)),CHOOSE(WEEKDAY(DATE($I$3,11,COLUMN()-2),2),"Mo","Di","Mi","Do","Fr","Sa","So"),"")</x:f>
      </x:c>
      <x:c r="AH19" s="94" t="str"/>
      <x:c r="AI19" s="94" t="str"/>
      <x:c r="AJ19" s="94" t="str"/>
      <x:c r="AK19" s="94" t="str"/>
      <x:c r="AL19" s="94" t="str"/>
      <x:c r="AM19" s="94" t="str"/>
    </x:row>
    <x:row r="20" ht="20" customHeight="1">
      <x:c r="A20" s="91" t="str">
        <x:v>Anna Keller</x:v>
      </x:c>
      <x:c r="B20" s="91" t="str">
        <x:v>Vollzeit</x:v>
      </x:c>
      <x:c r="C20" s="105" t="str">
        <x:v>FR</x:v>
      </x:c>
      <x:c r="D20" s="105" t="str">
        <x:v>2A</x:v>
      </x:c>
      <x:c r="E20" s="105" t="str">
        <x:v>2B</x:v>
      </x:c>
      <x:c r="F20" s="105" t="str">
        <x:v>1A</x:v>
      </x:c>
      <x:c r="G20" s="105" t="str">
        <x:v>1B</x:v>
      </x:c>
      <x:c r="H20" s="105" t="str">
        <x:v>2A</x:v>
      </x:c>
      <x:c r="I20" s="105" t="str">
        <x:v>FR</x:v>
      </x:c>
      <x:c r="J20" s="105" t="str">
        <x:v>1B</x:v>
      </x:c>
      <x:c r="K20" s="105" t="str">
        <x:v>1B</x:v>
      </x:c>
      <x:c r="L20" s="105" t="str">
        <x:v>2A</x:v>
      </x:c>
      <x:c r="M20" s="105" t="str">
        <x:v>2B</x:v>
      </x:c>
      <x:c r="N20" s="105" t="str">
        <x:v>1A</x:v>
      </x:c>
      <x:c r="O20" s="105" t="str">
        <x:v>1B</x:v>
      </x:c>
      <x:c r="P20" s="105" t="str">
        <x:v>FR</x:v>
      </x:c>
      <x:c r="Q20" s="105" t="str">
        <x:v>FR</x:v>
      </x:c>
      <x:c r="R20" s="105" t="str">
        <x:v>1A</x:v>
      </x:c>
      <x:c r="S20" s="105" t="str">
        <x:v>1B</x:v>
      </x:c>
      <x:c r="T20" s="105" t="str">
        <x:v>2A</x:v>
      </x:c>
      <x:c r="U20" s="105" t="str">
        <x:v>2B</x:v>
      </x:c>
      <x:c r="V20" s="105" t="str">
        <x:v>1A</x:v>
      </x:c>
      <x:c r="W20" s="105" t="str">
        <x:v>FR</x:v>
      </x:c>
      <x:c r="X20" s="105" t="str">
        <x:v>FR</x:v>
      </x:c>
      <x:c r="Y20" s="105" t="str">
        <x:v>2B</x:v>
      </x:c>
      <x:c r="Z20" s="105" t="str">
        <x:v>1A</x:v>
      </x:c>
      <x:c r="AA20" s="105" t="str">
        <x:v>F</x:v>
      </x:c>
      <x:c r="AB20" s="105" t="str">
        <x:v>2A</x:v>
      </x:c>
      <x:c r="AC20" s="105" t="str">
        <x:v>2B</x:v>
      </x:c>
      <x:c r="AD20" s="105" t="str">
        <x:v>1A</x:v>
      </x:c>
      <x:c r="AE20" s="105" t="str">
        <x:v>FR</x:v>
      </x:c>
      <x:c r="AF20" s="105" t="str">
        <x:v>2A</x:v>
      </x:c>
      <x:c r="AG20" s="105" t="str"/>
      <x:c r="AH20" s="106" t="n">
        <x:f>COUNTIF(C20:AG20,$A$8)+COUNTIF(C20:AG20,$A$9)+COUNTIF(C20:AG20,$A$10)+COUNTIF(C20:AG20,$A$11)</x:f>
        <x:v>22</x:v>
      </x:c>
      <x:c r="AI20" s="107" t="n">
        <x:f>COUNTIF(C20:AG20,$A$8)*$G$8+COUNTIF(C20:AG20,$A$9)*$G$9+COUNTIF(C20:AG20,$A$10)*$G$10+COUNTIF(C20:AG20,$A$11)*$G$11+COUNTIF(C20:AG20,$A$12)*$G$12+COUNTIF(C20:AG20,$A$13)*$G$13+COUNTIF(C20:AG20,$A$14)*$G$14+COUNTIF(C20:AG20,$A$15)*$G$15</x:f>
        <x:v>188.5</x:v>
      </x:c>
      <x:c r="AJ20" s="106" t="n">
        <x:f>COUNTIF(C20:AG20,$A$12)</x:f>
        <x:v>7</x:v>
      </x:c>
      <x:c r="AK20" s="106" t="n">
        <x:f>COUNTIF(C20:AG20,$A$13)</x:f>
        <x:v>1</x:v>
      </x:c>
      <x:c r="AL20" s="106" t="n">
        <x:f>COUNTIF(C20:AG20,$A$14)</x:f>
        <x:v>0</x:v>
      </x:c>
      <x:c r="AM20" s="106" t="n">
        <x:f>COUNTIF(C20:AG20,$A$15)</x:f>
        <x:v>0</x:v>
      </x:c>
    </x:row>
    <x:row r="21" ht="20" customHeight="1">
      <x:c r="A21" s="91" t="str">
        <x:v>Ben Schneider</x:v>
      </x:c>
      <x:c r="B21" s="91" t="str">
        <x:v>Vollzeit</x:v>
      </x:c>
      <x:c r="C21" s="105" t="str">
        <x:v>FR</x:v>
      </x:c>
      <x:c r="D21" s="105" t="str">
        <x:v>2B</x:v>
      </x:c>
      <x:c r="E21" s="105" t="str">
        <x:v>1A</x:v>
      </x:c>
      <x:c r="F21" s="105" t="str">
        <x:v>1B</x:v>
      </x:c>
      <x:c r="G21" s="105" t="str">
        <x:v>2A</x:v>
      </x:c>
      <x:c r="H21" s="105" t="str">
        <x:v>2B</x:v>
      </x:c>
      <x:c r="I21" s="105" t="str">
        <x:v>1A</x:v>
      </x:c>
      <x:c r="J21" s="105" t="str">
        <x:v>FR</x:v>
      </x:c>
      <x:c r="K21" s="105" t="str">
        <x:v>2A</x:v>
      </x:c>
      <x:c r="L21" s="105" t="str">
        <x:v>2B</x:v>
      </x:c>
      <x:c r="M21" s="105" t="str">
        <x:v>1A</x:v>
      </x:c>
      <x:c r="N21" s="105" t="str">
        <x:v>1B</x:v>
      </x:c>
      <x:c r="O21" s="105" t="str">
        <x:v>2A</x:v>
      </x:c>
      <x:c r="P21" s="105" t="str">
        <x:v>FR</x:v>
      </x:c>
      <x:c r="Q21" s="105" t="str">
        <x:v>FR</x:v>
      </x:c>
      <x:c r="R21" s="105" t="str">
        <x:v>1B</x:v>
      </x:c>
      <x:c r="S21" s="105" t="str">
        <x:v>2A</x:v>
      </x:c>
      <x:c r="T21" s="105" t="str">
        <x:v>F</x:v>
      </x:c>
      <x:c r="U21" s="105" t="str">
        <x:v>1A</x:v>
      </x:c>
      <x:c r="V21" s="105" t="str">
        <x:v>1B</x:v>
      </x:c>
      <x:c r="W21" s="105" t="str">
        <x:v>FR</x:v>
      </x:c>
      <x:c r="X21" s="105" t="str">
        <x:v>1B</x:v>
      </x:c>
      <x:c r="Y21" s="105" t="str">
        <x:v>1A</x:v>
      </x:c>
      <x:c r="Z21" s="105" t="str">
        <x:v>1B</x:v>
      </x:c>
      <x:c r="AA21" s="105" t="str">
        <x:v>2A</x:v>
      </x:c>
      <x:c r="AB21" s="105" t="str">
        <x:v>2B</x:v>
      </x:c>
      <x:c r="AC21" s="105" t="str">
        <x:v>K</x:v>
      </x:c>
      <x:c r="AD21" s="105" t="str">
        <x:v>FR</x:v>
      </x:c>
      <x:c r="AE21" s="105" t="str">
        <x:v>FR</x:v>
      </x:c>
      <x:c r="AF21" s="105" t="str">
        <x:v>2B</x:v>
      </x:c>
      <x:c r="AG21" s="105" t="str"/>
      <x:c r="AH21" s="106" t="n">
        <x:f>COUNTIF(C21:AG21,$A$8)+COUNTIF(C21:AG21,$A$9)+COUNTIF(C21:AG21,$A$10)+COUNTIF(C21:AG21,$A$11)</x:f>
        <x:v>21</x:v>
      </x:c>
      <x:c r="AI21" s="107" t="n">
        <x:f>COUNTIF(C21:AG21,$A$8)*$G$8+COUNTIF(C21:AG21,$A$9)*$G$9+COUNTIF(C21:AG21,$A$10)*$G$10+COUNTIF(C21:AG21,$A$11)*$G$11+COUNTIF(C21:AG21,$A$12)*$G$12+COUNTIF(C21:AG21,$A$13)*$G$13+COUNTIF(C21:AG21,$A$14)*$G$14+COUNTIF(C21:AG21,$A$15)*$G$15</x:f>
        <x:v>179.75</x:v>
      </x:c>
      <x:c r="AJ21" s="106" t="n">
        <x:f>COUNTIF(C21:AG21,$A$12)</x:f>
        <x:v>7</x:v>
      </x:c>
      <x:c r="AK21" s="106" t="n">
        <x:f>COUNTIF(C21:AG21,$A$13)</x:f>
        <x:v>1</x:v>
      </x:c>
      <x:c r="AL21" s="106" t="n">
        <x:f>COUNTIF(C21:AG21,$A$14)</x:f>
        <x:v>1</x:v>
      </x:c>
      <x:c r="AM21" s="106" t="n">
        <x:f>COUNTIF(C21:AG21,$A$15)</x:f>
        <x:v>0</x:v>
      </x:c>
    </x:row>
    <x:row r="22" ht="20" customHeight="1">
      <x:c r="A22" s="91" t="str">
        <x:v>Clara Hoffmann</x:v>
      </x:c>
      <x:c r="B22" s="91" t="str">
        <x:v>Teilzeit</x:v>
      </x:c>
      <x:c r="C22" s="105" t="str">
        <x:v>1B</x:v>
      </x:c>
      <x:c r="D22" s="105" t="str">
        <x:v>1A</x:v>
      </x:c>
      <x:c r="E22" s="105" t="str">
        <x:v>1B</x:v>
      </x:c>
      <x:c r="F22" s="105" t="str">
        <x:v>2A</x:v>
      </x:c>
      <x:c r="G22" s="105" t="str">
        <x:v>2B</x:v>
      </x:c>
      <x:c r="H22" s="105" t="str">
        <x:v>1A</x:v>
      </x:c>
      <x:c r="I22" s="105" t="str">
        <x:v>FR</x:v>
      </x:c>
      <x:c r="J22" s="105" t="str">
        <x:v>FR</x:v>
      </x:c>
      <x:c r="K22" s="105" t="str">
        <x:v>2B</x:v>
      </x:c>
      <x:c r="L22" s="105" t="str">
        <x:v>1A</x:v>
      </x:c>
      <x:c r="M22" s="105" t="str">
        <x:v>F</x:v>
      </x:c>
      <x:c r="N22" s="105" t="str">
        <x:v>2A</x:v>
      </x:c>
      <x:c r="O22" s="105" t="str">
        <x:v>2B</x:v>
      </x:c>
      <x:c r="P22" s="105" t="str">
        <x:v>FR</x:v>
      </x:c>
      <x:c r="Q22" s="105" t="str">
        <x:v>FR</x:v>
      </x:c>
      <x:c r="R22" s="105" t="str">
        <x:v>2A</x:v>
      </x:c>
      <x:c r="S22" s="105" t="str">
        <x:v>2B</x:v>
      </x:c>
      <x:c r="T22" s="105" t="str">
        <x:v>1A</x:v>
      </x:c>
      <x:c r="U22" s="105" t="str">
        <x:v>1B</x:v>
      </x:c>
      <x:c r="V22" s="105" t="str">
        <x:v>2A</x:v>
      </x:c>
      <x:c r="W22" s="105" t="str">
        <x:v>1A</x:v>
      </x:c>
      <x:c r="X22" s="105" t="str">
        <x:v>FR</x:v>
      </x:c>
      <x:c r="Y22" s="105" t="str">
        <x:v>1B</x:v>
      </x:c>
      <x:c r="Z22" s="105" t="str">
        <x:v>2A</x:v>
      </x:c>
      <x:c r="AA22" s="105" t="str">
        <x:v>2B</x:v>
      </x:c>
      <x:c r="AB22" s="105" t="str">
        <x:v>1A</x:v>
      </x:c>
      <x:c r="AC22" s="105" t="str">
        <x:v>1B</x:v>
      </x:c>
      <x:c r="AD22" s="105" t="str">
        <x:v>FR</x:v>
      </x:c>
      <x:c r="AE22" s="105" t="str">
        <x:v>FR</x:v>
      </x:c>
      <x:c r="AF22" s="105" t="str">
        <x:v>1A</x:v>
      </x:c>
      <x:c r="AG22" s="105" t="str"/>
      <x:c r="AH22" s="106" t="n">
        <x:f>COUNTIF(C22:AG22,$A$8)+COUNTIF(C22:AG22,$A$9)+COUNTIF(C22:AG22,$A$10)+COUNTIF(C22:AG22,$A$11)</x:f>
        <x:v>22</x:v>
      </x:c>
      <x:c r="AI22" s="107" t="n">
        <x:f>COUNTIF(C22:AG22,$A$8)*$G$8+COUNTIF(C22:AG22,$A$9)*$G$9+COUNTIF(C22:AG22,$A$10)*$G$10+COUNTIF(C22:AG22,$A$11)*$G$11+COUNTIF(C22:AG22,$A$12)*$G$12+COUNTIF(C22:AG22,$A$13)*$G$13+COUNTIF(C22:AG22,$A$14)*$G$14+COUNTIF(C22:AG22,$A$15)*$G$15</x:f>
        <x:v>188.25</x:v>
      </x:c>
      <x:c r="AJ22" s="106" t="n">
        <x:f>COUNTIF(C22:AG22,$A$12)</x:f>
        <x:v>7</x:v>
      </x:c>
      <x:c r="AK22" s="106" t="n">
        <x:f>COUNTIF(C22:AG22,$A$13)</x:f>
        <x:v>1</x:v>
      </x:c>
      <x:c r="AL22" s="106" t="n">
        <x:f>COUNTIF(C22:AG22,$A$14)</x:f>
        <x:v>0</x:v>
      </x:c>
      <x:c r="AM22" s="106" t="n">
        <x:f>COUNTIF(C22:AG22,$A$15)</x:f>
        <x:v>0</x:v>
      </x:c>
    </x:row>
    <x:row r="23" ht="20" customHeight="1">
      <x:c r="A23" s="91" t="str">
        <x:v>David Weber</x:v>
      </x:c>
      <x:c r="B23" s="91" t="str">
        <x:v>Vollzeit</x:v>
      </x:c>
      <x:c r="C23" s="105" t="str">
        <x:v>FR</x:v>
      </x:c>
      <x:c r="D23" s="105" t="str">
        <x:v>1B</x:v>
      </x:c>
      <x:c r="E23" s="105" t="str">
        <x:v>2A</x:v>
      </x:c>
      <x:c r="F23" s="105" t="str">
        <x:v>F</x:v>
      </x:c>
      <x:c r="G23" s="105" t="str">
        <x:v>1A</x:v>
      </x:c>
      <x:c r="H23" s="105" t="str">
        <x:v>1B</x:v>
      </x:c>
      <x:c r="I23" s="105" t="str">
        <x:v>FR</x:v>
      </x:c>
      <x:c r="J23" s="105" t="str">
        <x:v>FR</x:v>
      </x:c>
      <x:c r="K23" s="105" t="str">
        <x:v>1A</x:v>
      </x:c>
      <x:c r="L23" s="105" t="str">
        <x:v>1B</x:v>
      </x:c>
      <x:c r="M23" s="105" t="str">
        <x:v>2A</x:v>
      </x:c>
      <x:c r="N23" s="105" t="str">
        <x:v>2B</x:v>
      </x:c>
      <x:c r="O23" s="105" t="str">
        <x:v>1A</x:v>
      </x:c>
      <x:c r="P23" s="105" t="str">
        <x:v>FR</x:v>
      </x:c>
      <x:c r="Q23" s="105" t="str">
        <x:v>1B</x:v>
      </x:c>
      <x:c r="R23" s="105" t="str">
        <x:v>2B</x:v>
      </x:c>
      <x:c r="S23" s="105" t="str">
        <x:v>K</x:v>
      </x:c>
      <x:c r="T23" s="105" t="str">
        <x:v>1B</x:v>
      </x:c>
      <x:c r="U23" s="105" t="str">
        <x:v>2A</x:v>
      </x:c>
      <x:c r="V23" s="105" t="str">
        <x:v>2B</x:v>
      </x:c>
      <x:c r="W23" s="105" t="str">
        <x:v>FR</x:v>
      </x:c>
      <x:c r="X23" s="105" t="str">
        <x:v>FR</x:v>
      </x:c>
      <x:c r="Y23" s="105" t="str">
        <x:v>2A</x:v>
      </x:c>
      <x:c r="Z23" s="105" t="str">
        <x:v>2B</x:v>
      </x:c>
      <x:c r="AA23" s="105" t="str">
        <x:v>1A</x:v>
      </x:c>
      <x:c r="AB23" s="105" t="str">
        <x:v>1B</x:v>
      </x:c>
      <x:c r="AC23" s="105" t="str">
        <x:v>2A</x:v>
      </x:c>
      <x:c r="AD23" s="105" t="str">
        <x:v>FR</x:v>
      </x:c>
      <x:c r="AE23" s="105" t="str">
        <x:v>FR</x:v>
      </x:c>
      <x:c r="AF23" s="105" t="str">
        <x:v>1B</x:v>
      </x:c>
      <x:c r="AG23" s="105" t="str"/>
      <x:c r="AH23" s="106" t="n">
        <x:f>COUNTIF(C23:AG23,$A$8)+COUNTIF(C23:AG23,$A$9)+COUNTIF(C23:AG23,$A$10)+COUNTIF(C23:AG23,$A$11)</x:f>
        <x:v>20</x:v>
      </x:c>
      <x:c r="AI23" s="107" t="n">
        <x:f>COUNTIF(C23:AG23,$A$8)*$G$8+COUNTIF(C23:AG23,$A$9)*$G$9+COUNTIF(C23:AG23,$A$10)*$G$10+COUNTIF(C23:AG23,$A$11)*$G$11+COUNTIF(C23:AG23,$A$12)*$G$12+COUNTIF(C23:AG23,$A$13)*$G$13+COUNTIF(C23:AG23,$A$14)*$G$14+COUNTIF(C23:AG23,$A$15)*$G$15</x:f>
        <x:v>171.25</x:v>
      </x:c>
      <x:c r="AJ23" s="106" t="n">
        <x:f>COUNTIF(C23:AG23,$A$12)</x:f>
        <x:v>8</x:v>
      </x:c>
      <x:c r="AK23" s="106" t="n">
        <x:f>COUNTIF(C23:AG23,$A$13)</x:f>
        <x:v>1</x:v>
      </x:c>
      <x:c r="AL23" s="106" t="n">
        <x:f>COUNTIF(C23:AG23,$A$14)</x:f>
        <x:v>1</x:v>
      </x:c>
      <x:c r="AM23" s="106" t="n">
        <x:f>COUNTIF(C23:AG23,$A$15)</x:f>
        <x:v>0</x:v>
      </x:c>
    </x:row>
    <x:row r="24" ht="20" customHeight="1">
      <x:c r="A24" s="91" t="str">
        <x:v>Emma Fischer</x:v>
      </x:c>
      <x:c r="B24" s="91" t="str">
        <x:v>Teilzeit</x:v>
      </x:c>
      <x:c r="C24" s="105" t="str">
        <x:v>FR</x:v>
      </x:c>
      <x:c r="D24" s="105" t="str">
        <x:v>2A</x:v>
      </x:c>
      <x:c r="E24" s="105" t="str">
        <x:v>2B</x:v>
      </x:c>
      <x:c r="F24" s="105" t="str">
        <x:v>1A</x:v>
      </x:c>
      <x:c r="G24" s="105" t="str">
        <x:v>1B</x:v>
      </x:c>
      <x:c r="H24" s="105" t="str">
        <x:v>2A</x:v>
      </x:c>
      <x:c r="I24" s="105" t="str">
        <x:v>FR</x:v>
      </x:c>
      <x:c r="J24" s="105" t="str">
        <x:v>FR</x:v>
      </x:c>
      <x:c r="K24" s="105" t="str">
        <x:v>1B</x:v>
      </x:c>
      <x:c r="L24" s="105" t="str">
        <x:v>2A</x:v>
      </x:c>
      <x:c r="M24" s="105" t="str">
        <x:v>2B</x:v>
      </x:c>
      <x:c r="N24" s="105" t="str">
        <x:v>K</x:v>
      </x:c>
      <x:c r="O24" s="105" t="str">
        <x:v>1B</x:v>
      </x:c>
      <x:c r="P24" s="105" t="str">
        <x:v>1A</x:v>
      </x:c>
      <x:c r="Q24" s="105" t="str">
        <x:v>FR</x:v>
      </x:c>
      <x:c r="R24" s="105" t="str">
        <x:v>1A</x:v>
      </x:c>
      <x:c r="S24" s="105" t="str">
        <x:v>1B</x:v>
      </x:c>
      <x:c r="T24" s="105" t="str">
        <x:v>2A</x:v>
      </x:c>
      <x:c r="U24" s="105" t="str">
        <x:v>2B</x:v>
      </x:c>
      <x:c r="V24" s="105" t="str">
        <x:v>1A</x:v>
      </x:c>
      <x:c r="W24" s="105" t="str">
        <x:v>FR</x:v>
      </x:c>
      <x:c r="X24" s="105" t="str">
        <x:v>FR</x:v>
      </x:c>
      <x:c r="Y24" s="105" t="str">
        <x:v>2B</x:v>
      </x:c>
      <x:c r="Z24" s="105" t="str">
        <x:v>1A</x:v>
      </x:c>
      <x:c r="AA24" s="105" t="str">
        <x:v>1B</x:v>
      </x:c>
      <x:c r="AB24" s="105" t="str">
        <x:v>2A</x:v>
      </x:c>
      <x:c r="AC24" s="105" t="str">
        <x:v>U</x:v>
      </x:c>
      <x:c r="AD24" s="105" t="str">
        <x:v>FR</x:v>
      </x:c>
      <x:c r="AE24" s="105" t="str">
        <x:v>1B</x:v>
      </x:c>
      <x:c r="AF24" s="105" t="str">
        <x:v>2A</x:v>
      </x:c>
      <x:c r="AG24" s="105" t="str"/>
      <x:c r="AH24" s="106" t="n">
        <x:f>COUNTIF(C24:AG24,$A$8)+COUNTIF(C24:AG24,$A$9)+COUNTIF(C24:AG24,$A$10)+COUNTIF(C24:AG24,$A$11)</x:f>
        <x:v>21</x:v>
      </x:c>
      <x:c r="AI24" s="107" t="n">
        <x:f>COUNTIF(C24:AG24,$A$8)*$G$8+COUNTIF(C24:AG24,$A$9)*$G$9+COUNTIF(C24:AG24,$A$10)*$G$10+COUNTIF(C24:AG24,$A$11)*$G$11+COUNTIF(C24:AG24,$A$12)*$G$12+COUNTIF(C24:AG24,$A$13)*$G$13+COUNTIF(C24:AG24,$A$14)*$G$14+COUNTIF(C24:AG24,$A$15)*$G$15</x:f>
        <x:v>180</x:v>
      </x:c>
      <x:c r="AJ24" s="106" t="n">
        <x:f>COUNTIF(C24:AG24,$A$12)</x:f>
        <x:v>7</x:v>
      </x:c>
      <x:c r="AK24" s="106" t="n">
        <x:f>COUNTIF(C24:AG24,$A$13)</x:f>
        <x:v>0</x:v>
      </x:c>
      <x:c r="AL24" s="106" t="n">
        <x:f>COUNTIF(C24:AG24,$A$14)</x:f>
        <x:v>1</x:v>
      </x:c>
      <x:c r="AM24" s="106" t="n">
        <x:f>COUNTIF(C24:AG24,$A$15)</x:f>
        <x:v>1</x:v>
      </x:c>
    </x:row>
    <x:row r="25" ht="20" customHeight="1">
      <x:c r="A25" s="91" t="str">
        <x:v>Felix Wagner</x:v>
      </x:c>
      <x:c r="B25" s="91" t="str">
        <x:v>Vollzeit</x:v>
      </x:c>
      <x:c r="C25" s="105" t="str">
        <x:v>FR</x:v>
      </x:c>
      <x:c r="D25" s="105" t="str">
        <x:v>2B</x:v>
      </x:c>
      <x:c r="E25" s="105" t="str">
        <x:v>1A</x:v>
      </x:c>
      <x:c r="F25" s="105" t="str">
        <x:v>1B</x:v>
      </x:c>
      <x:c r="G25" s="105" t="str">
        <x:v>2A</x:v>
      </x:c>
      <x:c r="H25" s="105" t="str">
        <x:v>2B</x:v>
      </x:c>
      <x:c r="I25" s="105" t="str">
        <x:v>FR</x:v>
      </x:c>
      <x:c r="J25" s="105" t="str">
        <x:v>1B</x:v>
      </x:c>
      <x:c r="K25" s="105" t="str">
        <x:v>2A</x:v>
      </x:c>
      <x:c r="L25" s="105" t="str">
        <x:v>2B</x:v>
      </x:c>
      <x:c r="M25" s="105" t="str">
        <x:v>1A</x:v>
      </x:c>
      <x:c r="N25" s="105" t="str">
        <x:v>1B</x:v>
      </x:c>
      <x:c r="O25" s="105" t="str">
        <x:v>2A</x:v>
      </x:c>
      <x:c r="P25" s="105" t="str">
        <x:v>FR</x:v>
      </x:c>
      <x:c r="Q25" s="105" t="str">
        <x:v>FR</x:v>
      </x:c>
      <x:c r="R25" s="105" t="str">
        <x:v>1B</x:v>
      </x:c>
      <x:c r="S25" s="105" t="str">
        <x:v>2A</x:v>
      </x:c>
      <x:c r="T25" s="105" t="str">
        <x:v>2B</x:v>
      </x:c>
      <x:c r="U25" s="105" t="str">
        <x:v>1A</x:v>
      </x:c>
      <x:c r="V25" s="105" t="str">
        <x:v>1B</x:v>
      </x:c>
      <x:c r="W25" s="105" t="str">
        <x:v>FR</x:v>
      </x:c>
      <x:c r="X25" s="105" t="str">
        <x:v>FR</x:v>
      </x:c>
      <x:c r="Y25" s="105" t="str">
        <x:v>1A</x:v>
      </x:c>
      <x:c r="Z25" s="105" t="str">
        <x:v>1B</x:v>
      </x:c>
      <x:c r="AA25" s="105" t="str">
        <x:v>2A</x:v>
      </x:c>
      <x:c r="AB25" s="105" t="str">
        <x:v>2B</x:v>
      </x:c>
      <x:c r="AC25" s="105" t="str">
        <x:v>1A</x:v>
      </x:c>
      <x:c r="AD25" s="105" t="str">
        <x:v>1A</x:v>
      </x:c>
      <x:c r="AE25" s="105" t="str">
        <x:v>FR</x:v>
      </x:c>
      <x:c r="AF25" s="105" t="str">
        <x:v>2B</x:v>
      </x:c>
      <x:c r="AG25" s="105" t="str"/>
      <x:c r="AH25" s="106" t="n">
        <x:f>COUNTIF(C25:AG25,$A$8)+COUNTIF(C25:AG25,$A$9)+COUNTIF(C25:AG25,$A$10)+COUNTIF(C25:AG25,$A$11)</x:f>
        <x:v>23</x:v>
      </x:c>
      <x:c r="AI25" s="107" t="n">
        <x:f>COUNTIF(C25:AG25,$A$8)*$G$8+COUNTIF(C25:AG25,$A$9)*$G$9+COUNTIF(C25:AG25,$A$10)*$G$10+COUNTIF(C25:AG25,$A$11)*$G$11+COUNTIF(C25:AG25,$A$12)*$G$12+COUNTIF(C25:AG25,$A$13)*$G$13+COUNTIF(C25:AG25,$A$14)*$G$14+COUNTIF(C25:AG25,$A$15)*$G$15</x:f>
        <x:v>196.75</x:v>
      </x:c>
      <x:c r="AJ25" s="106" t="n">
        <x:f>COUNTIF(C25:AG25,$A$12)</x:f>
        <x:v>7</x:v>
      </x:c>
      <x:c r="AK25" s="106" t="n">
        <x:f>COUNTIF(C25:AG25,$A$13)</x:f>
        <x:v>0</x:v>
      </x:c>
      <x:c r="AL25" s="106" t="n">
        <x:f>COUNTIF(C25:AG25,$A$14)</x:f>
        <x:v>0</x:v>
      </x:c>
      <x:c r="AM25" s="106" t="n">
        <x:f>COUNTIF(C25:AG25,$A$15)</x:f>
        <x:v>0</x:v>
      </x:c>
    </x:row>
    <x:row r="26" ht="20" customHeight="1">
      <x:c r="A26" s="91" t="str">
        <x:v>Greta Braun</x:v>
      </x:c>
      <x:c r="B26" s="91" t="str">
        <x:v>Vollzeit</x:v>
      </x:c>
      <x:c r="C26" s="105" t="str">
        <x:v>FR</x:v>
      </x:c>
      <x:c r="D26" s="105" t="str">
        <x:v>K</x:v>
      </x:c>
      <x:c r="E26" s="105" t="str">
        <x:v>1B</x:v>
      </x:c>
      <x:c r="F26" s="105" t="str">
        <x:v>2A</x:v>
      </x:c>
      <x:c r="G26" s="105" t="str">
        <x:v>2B</x:v>
      </x:c>
      <x:c r="H26" s="105" t="str">
        <x:v>1A</x:v>
      </x:c>
      <x:c r="I26" s="105" t="str">
        <x:v>1A</x:v>
      </x:c>
      <x:c r="J26" s="105" t="str">
        <x:v>FR</x:v>
      </x:c>
      <x:c r="K26" s="105" t="str">
        <x:v>2B</x:v>
      </x:c>
      <x:c r="L26" s="105" t="str">
        <x:v>1A</x:v>
      </x:c>
      <x:c r="M26" s="105" t="str">
        <x:v>1B</x:v>
      </x:c>
      <x:c r="N26" s="105" t="str">
        <x:v>2A</x:v>
      </x:c>
      <x:c r="O26" s="105" t="str">
        <x:v>2B</x:v>
      </x:c>
      <x:c r="P26" s="105" t="str">
        <x:v>FR</x:v>
      </x:c>
      <x:c r="Q26" s="105" t="str">
        <x:v>FR</x:v>
      </x:c>
      <x:c r="R26" s="105" t="str">
        <x:v>2A</x:v>
      </x:c>
      <x:c r="S26" s="105" t="str">
        <x:v>2B</x:v>
      </x:c>
      <x:c r="T26" s="105" t="str">
        <x:v>1A</x:v>
      </x:c>
      <x:c r="U26" s="105" t="str">
        <x:v>1B</x:v>
      </x:c>
      <x:c r="V26" s="105" t="str">
        <x:v>2A</x:v>
      </x:c>
      <x:c r="W26" s="105" t="str">
        <x:v>FR</x:v>
      </x:c>
      <x:c r="X26" s="105" t="str">
        <x:v>1B</x:v>
      </x:c>
      <x:c r="Y26" s="105" t="str">
        <x:v>1B</x:v>
      </x:c>
      <x:c r="Z26" s="105" t="str">
        <x:v>2A</x:v>
      </x:c>
      <x:c r="AA26" s="105" t="str">
        <x:v>2B</x:v>
      </x:c>
      <x:c r="AB26" s="105" t="str">
        <x:v>F</x:v>
      </x:c>
      <x:c r="AC26" s="105" t="str">
        <x:v>1B</x:v>
      </x:c>
      <x:c r="AD26" s="105" t="str">
        <x:v>FR</x:v>
      </x:c>
      <x:c r="AE26" s="105" t="str">
        <x:v>FR</x:v>
      </x:c>
      <x:c r="AF26" s="105" t="str">
        <x:v>1A</x:v>
      </x:c>
      <x:c r="AG26" s="105" t="str"/>
      <x:c r="AH26" s="106" t="n">
        <x:f>COUNTIF(C26:AG26,$A$8)+COUNTIF(C26:AG26,$A$9)+COUNTIF(C26:AG26,$A$10)+COUNTIF(C26:AG26,$A$11)</x:f>
        <x:v>21</x:v>
      </x:c>
      <x:c r="AI26" s="107" t="n">
        <x:f>COUNTIF(C26:AG26,$A$8)*$G$8+COUNTIF(C26:AG26,$A$9)*$G$9+COUNTIF(C26:AG26,$A$10)*$G$10+COUNTIF(C26:AG26,$A$11)*$G$11+COUNTIF(C26:AG26,$A$12)*$G$12+COUNTIF(C26:AG26,$A$13)*$G$13+COUNTIF(C26:AG26,$A$14)*$G$14+COUNTIF(C26:AG26,$A$15)*$G$15</x:f>
        <x:v>179.75</x:v>
      </x:c>
      <x:c r="AJ26" s="106" t="n">
        <x:f>COUNTIF(C26:AG26,$A$12)</x:f>
        <x:v>7</x:v>
      </x:c>
      <x:c r="AK26" s="106" t="n">
        <x:f>COUNTIF(C26:AG26,$A$13)</x:f>
        <x:v>1</x:v>
      </x:c>
      <x:c r="AL26" s="106" t="n">
        <x:f>COUNTIF(C26:AG26,$A$14)</x:f>
        <x:v>1</x:v>
      </x:c>
      <x:c r="AM26" s="106" t="n">
        <x:f>COUNTIF(C26:AG26,$A$15)</x:f>
        <x:v>0</x:v>
      </x:c>
    </x:row>
    <x:row r="27" ht="20" customHeight="1">
      <x:c r="A27" s="91" t="str">
        <x:v>Hannes Richter</x:v>
      </x:c>
      <x:c r="B27" s="91" t="str">
        <x:v>Ausbildung</x:v>
      </x:c>
      <x:c r="C27" s="105" t="str">
        <x:v>1B</x:v>
      </x:c>
      <x:c r="D27" s="105" t="str">
        <x:v>1B</x:v>
      </x:c>
      <x:c r="E27" s="105" t="str">
        <x:v>2A</x:v>
      </x:c>
      <x:c r="F27" s="105" t="str">
        <x:v>2B</x:v>
      </x:c>
      <x:c r="G27" s="105" t="str">
        <x:v>1A</x:v>
      </x:c>
      <x:c r="H27" s="105" t="str">
        <x:v>1B</x:v>
      </x:c>
      <x:c r="I27" s="105" t="str">
        <x:v>FR</x:v>
      </x:c>
      <x:c r="J27" s="105" t="str">
        <x:v>FR</x:v>
      </x:c>
      <x:c r="K27" s="105" t="str">
        <x:v>1A</x:v>
      </x:c>
      <x:c r="L27" s="105" t="str">
        <x:v>1B</x:v>
      </x:c>
      <x:c r="M27" s="105" t="str">
        <x:v>2A</x:v>
      </x:c>
      <x:c r="N27" s="105" t="str">
        <x:v>2B</x:v>
      </x:c>
      <x:c r="O27" s="105" t="str">
        <x:v>1A</x:v>
      </x:c>
      <x:c r="P27" s="105" t="str">
        <x:v>FR</x:v>
      </x:c>
      <x:c r="Q27" s="105" t="str">
        <x:v>FR</x:v>
      </x:c>
      <x:c r="R27" s="105" t="str">
        <x:v>2B</x:v>
      </x:c>
      <x:c r="S27" s="105" t="str">
        <x:v>1A</x:v>
      </x:c>
      <x:c r="T27" s="105" t="str">
        <x:v>1B</x:v>
      </x:c>
      <x:c r="U27" s="105" t="str">
        <x:v>F</x:v>
      </x:c>
      <x:c r="V27" s="105" t="str">
        <x:v>2B</x:v>
      </x:c>
      <x:c r="W27" s="105" t="str">
        <x:v>1A</x:v>
      </x:c>
      <x:c r="X27" s="105" t="str">
        <x:v>FR</x:v>
      </x:c>
      <x:c r="Y27" s="105" t="str">
        <x:v>2A</x:v>
      </x:c>
      <x:c r="Z27" s="105" t="str">
        <x:v>2B</x:v>
      </x:c>
      <x:c r="AA27" s="105" t="str">
        <x:v>1A</x:v>
      </x:c>
      <x:c r="AB27" s="105" t="str">
        <x:v>U</x:v>
      </x:c>
      <x:c r="AC27" s="105" t="str">
        <x:v>2A</x:v>
      </x:c>
      <x:c r="AD27" s="105" t="str">
        <x:v>FR</x:v>
      </x:c>
      <x:c r="AE27" s="105" t="str">
        <x:v>FR</x:v>
      </x:c>
      <x:c r="AF27" s="105" t="str">
        <x:v>1B</x:v>
      </x:c>
      <x:c r="AG27" s="105" t="str"/>
      <x:c r="AH27" s="106" t="n">
        <x:f>COUNTIF(C27:AG27,$A$8)+COUNTIF(C27:AG27,$A$9)+COUNTIF(C27:AG27,$A$10)+COUNTIF(C27:AG27,$A$11)</x:f>
        <x:v>21</x:v>
      </x:c>
      <x:c r="AI27" s="107" t="n">
        <x:f>COUNTIF(C27:AG27,$A$8)*$G$8+COUNTIF(C27:AG27,$A$9)*$G$9+COUNTIF(C27:AG27,$A$10)*$G$10+COUNTIF(C27:AG27,$A$11)*$G$11+COUNTIF(C27:AG27,$A$12)*$G$12+COUNTIF(C27:AG27,$A$13)*$G$13+COUNTIF(C27:AG27,$A$14)*$G$14+COUNTIF(C27:AG27,$A$15)*$G$15</x:f>
        <x:v>179.5</x:v>
      </x:c>
      <x:c r="AJ27" s="106" t="n">
        <x:f>COUNTIF(C27:AG27,$A$12)</x:f>
        <x:v>7</x:v>
      </x:c>
      <x:c r="AK27" s="106" t="n">
        <x:f>COUNTIF(C27:AG27,$A$13)</x:f>
        <x:v>1</x:v>
      </x:c>
      <x:c r="AL27" s="106" t="n">
        <x:f>COUNTIF(C27:AG27,$A$14)</x:f>
        <x:v>0</x:v>
      </x:c>
      <x:c r="AM27" s="106" t="n">
        <x:f>COUNTIF(C27:AG27,$A$15)</x:f>
        <x:v>1</x:v>
      </x:c>
    </x:row>
    <x:row r="28" ht="20" customHeight="1">
      <x:c r="A28" s="91" t="str">
        <x:v>Isabel Neumann</x:v>
      </x:c>
      <x:c r="B28" s="91" t="str">
        <x:v>Teilzeit</x:v>
      </x:c>
      <x:c r="C28" s="105" t="str">
        <x:v>FR</x:v>
      </x:c>
      <x:c r="D28" s="105" t="str">
        <x:v>2A</x:v>
      </x:c>
      <x:c r="E28" s="105" t="str">
        <x:v>2B</x:v>
      </x:c>
      <x:c r="F28" s="105" t="str">
        <x:v>1A</x:v>
      </x:c>
      <x:c r="G28" s="105" t="str">
        <x:v>1B</x:v>
      </x:c>
      <x:c r="H28" s="105" t="str">
        <x:v>2A</x:v>
      </x:c>
      <x:c r="I28" s="105" t="str">
        <x:v>FR</x:v>
      </x:c>
      <x:c r="J28" s="105" t="str">
        <x:v>FR</x:v>
      </x:c>
      <x:c r="K28" s="105" t="str">
        <x:v>1B</x:v>
      </x:c>
      <x:c r="L28" s="105" t="str">
        <x:v>2A</x:v>
      </x:c>
      <x:c r="M28" s="105" t="str">
        <x:v>2B</x:v>
      </x:c>
      <x:c r="N28" s="105" t="str">
        <x:v>F</x:v>
      </x:c>
      <x:c r="O28" s="105" t="str">
        <x:v>1B</x:v>
      </x:c>
      <x:c r="P28" s="105" t="str">
        <x:v>FR</x:v>
      </x:c>
      <x:c r="Q28" s="105" t="str">
        <x:v>1B</x:v>
      </x:c>
      <x:c r="R28" s="105" t="str">
        <x:v>1A</x:v>
      </x:c>
      <x:c r="S28" s="105" t="str">
        <x:v>1B</x:v>
      </x:c>
      <x:c r="T28" s="105" t="str">
        <x:v>2A</x:v>
      </x:c>
      <x:c r="U28" s="105" t="str">
        <x:v>2B</x:v>
      </x:c>
      <x:c r="V28" s="105" t="str">
        <x:v>1A</x:v>
      </x:c>
      <x:c r="W28" s="105" t="str">
        <x:v>FR</x:v>
      </x:c>
      <x:c r="X28" s="105" t="str">
        <x:v>FR</x:v>
      </x:c>
      <x:c r="Y28" s="105" t="str">
        <x:v>2B</x:v>
      </x:c>
      <x:c r="Z28" s="105" t="str">
        <x:v>1A</x:v>
      </x:c>
      <x:c r="AA28" s="105" t="str">
        <x:v>1B</x:v>
      </x:c>
      <x:c r="AB28" s="105" t="str">
        <x:v>2A</x:v>
      </x:c>
      <x:c r="AC28" s="105" t="str">
        <x:v>2B</x:v>
      </x:c>
      <x:c r="AD28" s="105" t="str">
        <x:v>FR</x:v>
      </x:c>
      <x:c r="AE28" s="105" t="str">
        <x:v>FR</x:v>
      </x:c>
      <x:c r="AF28" s="105" t="str">
        <x:v>2A</x:v>
      </x:c>
      <x:c r="AG28" s="105" t="str"/>
      <x:c r="AH28" s="106" t="n">
        <x:f>COUNTIF(C28:AG28,$A$8)+COUNTIF(C28:AG28,$A$9)+COUNTIF(C28:AG28,$A$10)+COUNTIF(C28:AG28,$A$11)</x:f>
        <x:v>21</x:v>
      </x:c>
      <x:c r="AI28" s="107" t="n">
        <x:f>COUNTIF(C28:AG28,$A$8)*$G$8+COUNTIF(C28:AG28,$A$9)*$G$9+COUNTIF(C28:AG28,$A$10)*$G$10+COUNTIF(C28:AG28,$A$11)*$G$11+COUNTIF(C28:AG28,$A$12)*$G$12+COUNTIF(C28:AG28,$A$13)*$G$13+COUNTIF(C28:AG28,$A$14)*$G$14+COUNTIF(C28:AG28,$A$15)*$G$15</x:f>
        <x:v>180</x:v>
      </x:c>
      <x:c r="AJ28" s="106" t="n">
        <x:f>COUNTIF(C28:AG28,$A$12)</x:f>
        <x:v>8</x:v>
      </x:c>
      <x:c r="AK28" s="106" t="n">
        <x:f>COUNTIF(C28:AG28,$A$13)</x:f>
        <x:v>1</x:v>
      </x:c>
      <x:c r="AL28" s="106" t="n">
        <x:f>COUNTIF(C28:AG28,$A$14)</x:f>
        <x:v>0</x:v>
      </x:c>
      <x:c r="AM28" s="106" t="n">
        <x:f>COUNTIF(C28:AG28,$A$15)</x:f>
        <x:v>0</x:v>
      </x:c>
    </x:row>
    <x:row r="29" ht="20" customHeight="1">
      <x:c r="A29" s="91" t="str">
        <x:v>Jonas Klein</x:v>
      </x:c>
      <x:c r="B29" s="91" t="str">
        <x:v>Vollzeit</x:v>
      </x:c>
      <x:c r="C29" s="105" t="str">
        <x:v>FR</x:v>
      </x:c>
      <x:c r="D29" s="105" t="str">
        <x:v>2B</x:v>
      </x:c>
      <x:c r="E29" s="105" t="str">
        <x:v>1A</x:v>
      </x:c>
      <x:c r="F29" s="105" t="str">
        <x:v>1B</x:v>
      </x:c>
      <x:c r="G29" s="105" t="str">
        <x:v>F</x:v>
      </x:c>
      <x:c r="H29" s="105" t="str">
        <x:v>2B</x:v>
      </x:c>
      <x:c r="I29" s="105" t="str">
        <x:v>FR</x:v>
      </x:c>
      <x:c r="J29" s="105" t="str">
        <x:v>FR</x:v>
      </x:c>
      <x:c r="K29" s="105" t="str">
        <x:v>2A</x:v>
      </x:c>
      <x:c r="L29" s="105" t="str">
        <x:v>2B</x:v>
      </x:c>
      <x:c r="M29" s="105" t="str">
        <x:v>1A</x:v>
      </x:c>
      <x:c r="N29" s="105" t="str">
        <x:v>1B</x:v>
      </x:c>
      <x:c r="O29" s="105" t="str">
        <x:v>2A</x:v>
      </x:c>
      <x:c r="P29" s="105" t="str">
        <x:v>1A</x:v>
      </x:c>
      <x:c r="Q29" s="105" t="str">
        <x:v>FR</x:v>
      </x:c>
      <x:c r="R29" s="105" t="str">
        <x:v>1B</x:v>
      </x:c>
      <x:c r="S29" s="105" t="str">
        <x:v>2A</x:v>
      </x:c>
      <x:c r="T29" s="105" t="str">
        <x:v>2B</x:v>
      </x:c>
      <x:c r="U29" s="105" t="str">
        <x:v>1A</x:v>
      </x:c>
      <x:c r="V29" s="105" t="str">
        <x:v>1B</x:v>
      </x:c>
      <x:c r="W29" s="105" t="str">
        <x:v>FR</x:v>
      </x:c>
      <x:c r="X29" s="105" t="str">
        <x:v>FR</x:v>
      </x:c>
      <x:c r="Y29" s="105" t="str">
        <x:v>1A</x:v>
      </x:c>
      <x:c r="Z29" s="105" t="str">
        <x:v>1B</x:v>
      </x:c>
      <x:c r="AA29" s="105" t="str">
        <x:v>2A</x:v>
      </x:c>
      <x:c r="AB29" s="105" t="str">
        <x:v>2B</x:v>
      </x:c>
      <x:c r="AC29" s="105" t="str">
        <x:v>1A</x:v>
      </x:c>
      <x:c r="AD29" s="105" t="str">
        <x:v>FR</x:v>
      </x:c>
      <x:c r="AE29" s="105" t="str">
        <x:v>1B</x:v>
      </x:c>
      <x:c r="AF29" s="105" t="str">
        <x:v>2B</x:v>
      </x:c>
      <x:c r="AG29" s="105" t="str"/>
      <x:c r="AH29" s="106" t="n">
        <x:f>COUNTIF(C29:AG29,$A$8)+COUNTIF(C29:AG29,$A$9)+COUNTIF(C29:AG29,$A$10)+COUNTIF(C29:AG29,$A$11)</x:f>
        <x:v>22</x:v>
      </x:c>
      <x:c r="AI29" s="107" t="n">
        <x:f>COUNTIF(C29:AG29,$A$8)*$G$8+COUNTIF(C29:AG29,$A$9)*$G$9+COUNTIF(C29:AG29,$A$10)*$G$10+COUNTIF(C29:AG29,$A$11)*$G$11+COUNTIF(C29:AG29,$A$12)*$G$12+COUNTIF(C29:AG29,$A$13)*$G$13+COUNTIF(C29:AG29,$A$14)*$G$14+COUNTIF(C29:AG29,$A$15)*$G$15</x:f>
        <x:v>188</x:v>
      </x:c>
      <x:c r="AJ29" s="106" t="n">
        <x:f>COUNTIF(C29:AG29,$A$12)</x:f>
        <x:v>7</x:v>
      </x:c>
      <x:c r="AK29" s="106" t="n">
        <x:f>COUNTIF(C29:AG29,$A$13)</x:f>
        <x:v>1</x:v>
      </x:c>
      <x:c r="AL29" s="106" t="n">
        <x:f>COUNTIF(C29:AG29,$A$14)</x:f>
        <x:v>0</x:v>
      </x:c>
      <x:c r="AM29" s="106" t="n">
        <x:f>COUNTIF(C29:AG29,$A$15)</x:f>
        <x:v>0</x:v>
      </x:c>
    </x:row>
    <x:row r="30" ht="20" customHeight="1">
      <x:c r="A30" s="91" t="str">
        <x:v>Lara Zimmermann</x:v>
      </x:c>
      <x:c r="B30" s="91" t="str">
        <x:v>Vollzeit</x:v>
      </x:c>
      <x:c r="C30" s="105" t="str">
        <x:v>FR</x:v>
      </x:c>
      <x:c r="D30" s="105" t="str">
        <x:v>1A</x:v>
      </x:c>
      <x:c r="E30" s="105" t="str">
        <x:v>1B</x:v>
      </x:c>
      <x:c r="F30" s="105" t="str">
        <x:v>2A</x:v>
      </x:c>
      <x:c r="G30" s="105" t="str">
        <x:v>2B</x:v>
      </x:c>
      <x:c r="H30" s="105" t="str">
        <x:v>1A</x:v>
      </x:c>
      <x:c r="I30" s="105" t="str">
        <x:v>FR</x:v>
      </x:c>
      <x:c r="J30" s="105" t="str">
        <x:v>1B</x:v>
      </x:c>
      <x:c r="K30" s="105" t="str">
        <x:v>2B</x:v>
      </x:c>
      <x:c r="L30" s="105" t="str">
        <x:v>1A</x:v>
      </x:c>
      <x:c r="M30" s="105" t="str">
        <x:v>1B</x:v>
      </x:c>
      <x:c r="N30" s="105" t="str">
        <x:v>2A</x:v>
      </x:c>
      <x:c r="O30" s="105" t="str">
        <x:v>2B</x:v>
      </x:c>
      <x:c r="P30" s="105" t="str">
        <x:v>FR</x:v>
      </x:c>
      <x:c r="Q30" s="105" t="str">
        <x:v>FR</x:v>
      </x:c>
      <x:c r="R30" s="105" t="str">
        <x:v>2A</x:v>
      </x:c>
      <x:c r="S30" s="105" t="str">
        <x:v>2B</x:v>
      </x:c>
      <x:c r="T30" s="105" t="str">
        <x:v>1A</x:v>
      </x:c>
      <x:c r="U30" s="105" t="str">
        <x:v>1B</x:v>
      </x:c>
      <x:c r="V30" s="105" t="str">
        <x:v>2A</x:v>
      </x:c>
      <x:c r="W30" s="105" t="str">
        <x:v>FR</x:v>
      </x:c>
      <x:c r="X30" s="105" t="str">
        <x:v>FR</x:v>
      </x:c>
      <x:c r="Y30" s="105" t="str">
        <x:v>1B</x:v>
      </x:c>
      <x:c r="Z30" s="105" t="str">
        <x:v>2A</x:v>
      </x:c>
      <x:c r="AA30" s="105" t="str">
        <x:v>U</x:v>
      </x:c>
      <x:c r="AB30" s="105" t="str">
        <x:v>1A</x:v>
      </x:c>
      <x:c r="AC30" s="105" t="str">
        <x:v>1B</x:v>
      </x:c>
      <x:c r="AD30" s="105" t="str">
        <x:v>1A</x:v>
      </x:c>
      <x:c r="AE30" s="105" t="str">
        <x:v>FR</x:v>
      </x:c>
      <x:c r="AF30" s="105" t="str">
        <x:v>1A</x:v>
      </x:c>
      <x:c r="AG30" s="105" t="str"/>
      <x:c r="AH30" s="106" t="n">
        <x:f>COUNTIF(C30:AG30,$A$8)+COUNTIF(C30:AG30,$A$9)+COUNTIF(C30:AG30,$A$10)+COUNTIF(C30:AG30,$A$11)</x:f>
        <x:v>22</x:v>
      </x:c>
      <x:c r="AI30" s="107" t="n">
        <x:f>COUNTIF(C30:AG30,$A$8)*$G$8+COUNTIF(C30:AG30,$A$9)*$G$9+COUNTIF(C30:AG30,$A$10)*$G$10+COUNTIF(C30:AG30,$A$11)*$G$11+COUNTIF(C30:AG30,$A$12)*$G$12+COUNTIF(C30:AG30,$A$13)*$G$13+COUNTIF(C30:AG30,$A$14)*$G$14+COUNTIF(C30:AG30,$A$15)*$G$15</x:f>
        <x:v>188.25</x:v>
      </x:c>
      <x:c r="AJ30" s="106" t="n">
        <x:f>COUNTIF(C30:AG30,$A$12)</x:f>
        <x:v>7</x:v>
      </x:c>
      <x:c r="AK30" s="106" t="n">
        <x:f>COUNTIF(C30:AG30,$A$13)</x:f>
        <x:v>0</x:v>
      </x:c>
      <x:c r="AL30" s="106" t="n">
        <x:f>COUNTIF(C30:AG30,$A$14)</x:f>
        <x:v>0</x:v>
      </x:c>
      <x:c r="AM30" s="106" t="n">
        <x:f>COUNTIF(C30:AG30,$A$15)</x:f>
        <x:v>1</x:v>
      </x:c>
    </x:row>
    <x:row r="31" ht="20" customHeight="1">
      <x:c r="A31" s="91" t="str">
        <x:v>Max Berger</x:v>
      </x:c>
      <x:c r="B31" s="91" t="str">
        <x:v>Aushilfe</x:v>
      </x:c>
      <x:c r="C31" s="105" t="str">
        <x:v>FR</x:v>
      </x:c>
      <x:c r="D31" s="105" t="str">
        <x:v>1B</x:v>
      </x:c>
      <x:c r="E31" s="105" t="str">
        <x:v>2A</x:v>
      </x:c>
      <x:c r="F31" s="105" t="str">
        <x:v>2B</x:v>
      </x:c>
      <x:c r="G31" s="105" t="str">
        <x:v>1A</x:v>
      </x:c>
      <x:c r="H31" s="105" t="str">
        <x:v>1B</x:v>
      </x:c>
      <x:c r="I31" s="105" t="str">
        <x:v>1A</x:v>
      </x:c>
      <x:c r="J31" s="105" t="str">
        <x:v>FR</x:v>
      </x:c>
      <x:c r="K31" s="105" t="str">
        <x:v>1A</x:v>
      </x:c>
      <x:c r="L31" s="105" t="str">
        <x:v>1B</x:v>
      </x:c>
      <x:c r="M31" s="105" t="str">
        <x:v>2A</x:v>
      </x:c>
      <x:c r="N31" s="105" t="str">
        <x:v>2B</x:v>
      </x:c>
      <x:c r="O31" s="105" t="str">
        <x:v>1A</x:v>
      </x:c>
      <x:c r="P31" s="105" t="str">
        <x:v>FR</x:v>
      </x:c>
      <x:c r="Q31" s="105" t="str">
        <x:v>FR</x:v>
      </x:c>
      <x:c r="R31" s="105" t="str">
        <x:v>2B</x:v>
      </x:c>
      <x:c r="S31" s="105" t="str">
        <x:v>1A</x:v>
      </x:c>
      <x:c r="T31" s="105" t="str">
        <x:v>1B</x:v>
      </x:c>
      <x:c r="U31" s="105" t="str">
        <x:v>2A</x:v>
      </x:c>
      <x:c r="V31" s="105" t="str">
        <x:v>2B</x:v>
      </x:c>
      <x:c r="W31" s="105" t="str">
        <x:v>FR</x:v>
      </x:c>
      <x:c r="X31" s="105" t="str">
        <x:v>1B</x:v>
      </x:c>
      <x:c r="Y31" s="105" t="str">
        <x:v>2A</x:v>
      </x:c>
      <x:c r="Z31" s="105" t="str">
        <x:v>2B</x:v>
      </x:c>
      <x:c r="AA31" s="105" t="str">
        <x:v>1A</x:v>
      </x:c>
      <x:c r="AB31" s="105" t="str">
        <x:v>1B</x:v>
      </x:c>
      <x:c r="AC31" s="105" t="str">
        <x:v>2A</x:v>
      </x:c>
      <x:c r="AD31" s="105" t="str">
        <x:v>FR</x:v>
      </x:c>
      <x:c r="AE31" s="105" t="str">
        <x:v>FR</x:v>
      </x:c>
      <x:c r="AF31" s="105" t="str">
        <x:v>1B</x:v>
      </x:c>
      <x:c r="AG31" s="105" t="str"/>
      <x:c r="AH31" s="106" t="n">
        <x:f>COUNTIF(C31:AG31,$A$8)+COUNTIF(C31:AG31,$A$9)+COUNTIF(C31:AG31,$A$10)+COUNTIF(C31:AG31,$A$11)</x:f>
        <x:v>23</x:v>
      </x:c>
      <x:c r="AI31" s="107" t="n">
        <x:f>COUNTIF(C31:AG31,$A$8)*$G$8+COUNTIF(C31:AG31,$A$9)*$G$9+COUNTIF(C31:AG31,$A$10)*$G$10+COUNTIF(C31:AG31,$A$11)*$G$11+COUNTIF(C31:AG31,$A$12)*$G$12+COUNTIF(C31:AG31,$A$13)*$G$13+COUNTIF(C31:AG31,$A$14)*$G$14+COUNTIF(C31:AG31,$A$15)*$G$15</x:f>
        <x:v>196.75</x:v>
      </x:c>
      <x:c r="AJ31" s="106" t="n">
        <x:f>COUNTIF(C31:AG31,$A$12)</x:f>
        <x:v>7</x:v>
      </x:c>
      <x:c r="AK31" s="106" t="n">
        <x:f>COUNTIF(C31:AG31,$A$13)</x:f>
        <x:v>0</x:v>
      </x:c>
      <x:c r="AL31" s="106" t="n">
        <x:f>COUNTIF(C31:AG31,$A$14)</x:f>
        <x:v>0</x:v>
      </x:c>
      <x:c r="AM31" s="106" t="n">
        <x:f>COUNTIF(C31:AG31,$A$15)</x:f>
        <x:v>0</x:v>
      </x:c>
    </x:row>
    <x:row r="32" ht="20" customHeight="1">
      <x:c r="A32" s="91" t="str">
        <x:v>Nina Schwarz</x:v>
      </x:c>
      <x:c r="B32" s="91" t="str">
        <x:v>Teilzeit</x:v>
      </x:c>
      <x:c r="C32" s="105" t="str">
        <x:v>1B</x:v>
      </x:c>
      <x:c r="D32" s="105" t="str">
        <x:v>2A</x:v>
      </x:c>
      <x:c r="E32" s="105" t="str">
        <x:v>2B</x:v>
      </x:c>
      <x:c r="F32" s="105" t="str">
        <x:v>1A</x:v>
      </x:c>
      <x:c r="G32" s="105" t="str">
        <x:v>1B</x:v>
      </x:c>
      <x:c r="H32" s="105" t="str">
        <x:v>2A</x:v>
      </x:c>
      <x:c r="I32" s="105" t="str">
        <x:v>FR</x:v>
      </x:c>
      <x:c r="J32" s="105" t="str">
        <x:v>FR</x:v>
      </x:c>
      <x:c r="K32" s="105" t="str">
        <x:v>1B</x:v>
      </x:c>
      <x:c r="L32" s="105" t="str">
        <x:v>2A</x:v>
      </x:c>
      <x:c r="M32" s="105" t="str">
        <x:v>2B</x:v>
      </x:c>
      <x:c r="N32" s="105" t="str">
        <x:v>1A</x:v>
      </x:c>
      <x:c r="O32" s="105" t="str">
        <x:v>1B</x:v>
      </x:c>
      <x:c r="P32" s="105" t="str">
        <x:v>FR</x:v>
      </x:c>
      <x:c r="Q32" s="105" t="str">
        <x:v>FR</x:v>
      </x:c>
      <x:c r="R32" s="105" t="str">
        <x:v>1A</x:v>
      </x:c>
      <x:c r="S32" s="105" t="str">
        <x:v>1B</x:v>
      </x:c>
      <x:c r="T32" s="105" t="str">
        <x:v>2A</x:v>
      </x:c>
      <x:c r="U32" s="105" t="str">
        <x:v>2B</x:v>
      </x:c>
      <x:c r="V32" s="105" t="str">
        <x:v>1A</x:v>
      </x:c>
      <x:c r="W32" s="105" t="str">
        <x:v>1A</x:v>
      </x:c>
      <x:c r="X32" s="105" t="str">
        <x:v>FR</x:v>
      </x:c>
      <x:c r="Y32" s="105" t="str">
        <x:v>2B</x:v>
      </x:c>
      <x:c r="Z32" s="105" t="str">
        <x:v>1A</x:v>
      </x:c>
      <x:c r="AA32" s="105" t="str">
        <x:v>1B</x:v>
      </x:c>
      <x:c r="AB32" s="105" t="str">
        <x:v>2A</x:v>
      </x:c>
      <x:c r="AC32" s="105" t="str">
        <x:v>F</x:v>
      </x:c>
      <x:c r="AD32" s="105" t="str">
        <x:v>FR</x:v>
      </x:c>
      <x:c r="AE32" s="105" t="str">
        <x:v>FR</x:v>
      </x:c>
      <x:c r="AF32" s="105" t="str">
        <x:v>2A</x:v>
      </x:c>
      <x:c r="AG32" s="105" t="str"/>
      <x:c r="AH32" s="106" t="n">
        <x:f>COUNTIF(C32:AG32,$A$8)+COUNTIF(C32:AG32,$A$9)+COUNTIF(C32:AG32,$A$10)+COUNTIF(C32:AG32,$A$11)</x:f>
        <x:v>22</x:v>
      </x:c>
      <x:c r="AI32" s="107" t="n">
        <x:f>COUNTIF(C32:AG32,$A$8)*$G$8+COUNTIF(C32:AG32,$A$9)*$G$9+COUNTIF(C32:AG32,$A$10)*$G$10+COUNTIF(C32:AG32,$A$11)*$G$11+COUNTIF(C32:AG32,$A$12)*$G$12+COUNTIF(C32:AG32,$A$13)*$G$13+COUNTIF(C32:AG32,$A$14)*$G$14+COUNTIF(C32:AG32,$A$15)*$G$15</x:f>
        <x:v>188.5</x:v>
      </x:c>
      <x:c r="AJ32" s="106" t="n">
        <x:f>COUNTIF(C32:AG32,$A$12)</x:f>
        <x:v>7</x:v>
      </x:c>
      <x:c r="AK32" s="106" t="n">
        <x:f>COUNTIF(C32:AG32,$A$13)</x:f>
        <x:v>1</x:v>
      </x:c>
      <x:c r="AL32" s="106" t="n">
        <x:f>COUNTIF(C32:AG32,$A$14)</x:f>
        <x:v>0</x:v>
      </x:c>
      <x:c r="AM32" s="106" t="n">
        <x:f>COUNTIF(C32:AG32,$A$15)</x:f>
        <x:v>0</x:v>
      </x:c>
    </x:row>
    <x:row r="33" ht="20" customHeight="1">
      <x:c r="A33" s="91" t="str">
        <x:v>Oskar Lang</x:v>
      </x:c>
      <x:c r="B33" s="91" t="str">
        <x:v>Vollzeit</x:v>
      </x:c>
      <x:c r="C33" s="105" t="str">
        <x:v>FR</x:v>
      </x:c>
      <x:c r="D33" s="105" t="str">
        <x:v>2B</x:v>
      </x:c>
      <x:c r="E33" s="105" t="str">
        <x:v>1A</x:v>
      </x:c>
      <x:c r="F33" s="105" t="str">
        <x:v>1B</x:v>
      </x:c>
      <x:c r="G33" s="105" t="str">
        <x:v>2A</x:v>
      </x:c>
      <x:c r="H33" s="105" t="str">
        <x:v>2B</x:v>
      </x:c>
      <x:c r="I33" s="105" t="str">
        <x:v>FR</x:v>
      </x:c>
      <x:c r="J33" s="105" t="str">
        <x:v>FR</x:v>
      </x:c>
      <x:c r="K33" s="105" t="str">
        <x:v>2A</x:v>
      </x:c>
      <x:c r="L33" s="105" t="str">
        <x:v>2B</x:v>
      </x:c>
      <x:c r="M33" s="105" t="str">
        <x:v>1A</x:v>
      </x:c>
      <x:c r="N33" s="105" t="str">
        <x:v>1B</x:v>
      </x:c>
      <x:c r="O33" s="105" t="str">
        <x:v>2A</x:v>
      </x:c>
      <x:c r="P33" s="105" t="str">
        <x:v>FR</x:v>
      </x:c>
      <x:c r="Q33" s="105" t="str">
        <x:v>1B</x:v>
      </x:c>
      <x:c r="R33" s="105" t="str">
        <x:v>1B</x:v>
      </x:c>
      <x:c r="S33" s="105" t="str">
        <x:v>2A</x:v>
      </x:c>
      <x:c r="T33" s="105" t="str">
        <x:v>2B</x:v>
      </x:c>
      <x:c r="U33" s="105" t="str">
        <x:v>1A</x:v>
      </x:c>
      <x:c r="V33" s="105" t="str">
        <x:v>F</x:v>
      </x:c>
      <x:c r="W33" s="105" t="str">
        <x:v>FR</x:v>
      </x:c>
      <x:c r="X33" s="105" t="str">
        <x:v>FR</x:v>
      </x:c>
      <x:c r="Y33" s="105" t="str">
        <x:v>1A</x:v>
      </x:c>
      <x:c r="Z33" s="105" t="str">
        <x:v>U</x:v>
      </x:c>
      <x:c r="AA33" s="105" t="str">
        <x:v>2A</x:v>
      </x:c>
      <x:c r="AB33" s="105" t="str">
        <x:v>K</x:v>
      </x:c>
      <x:c r="AC33" s="105" t="str">
        <x:v>1A</x:v>
      </x:c>
      <x:c r="AD33" s="105" t="str">
        <x:v>FR</x:v>
      </x:c>
      <x:c r="AE33" s="105" t="str">
        <x:v>FR</x:v>
      </x:c>
      <x:c r="AF33" s="105" t="str">
        <x:v>2B</x:v>
      </x:c>
      <x:c r="AG33" s="105" t="str"/>
      <x:c r="AH33" s="106" t="n">
        <x:f>COUNTIF(C33:AG33,$A$8)+COUNTIF(C33:AG33,$A$9)+COUNTIF(C33:AG33,$A$10)+COUNTIF(C33:AG33,$A$11)</x:f>
        <x:v>19</x:v>
      </x:c>
      <x:c r="AI33" s="107" t="n">
        <x:f>COUNTIF(C33:AG33,$A$8)*$G$8+COUNTIF(C33:AG33,$A$9)*$G$9+COUNTIF(C33:AG33,$A$10)*$G$10+COUNTIF(C33:AG33,$A$11)*$G$11+COUNTIF(C33:AG33,$A$12)*$G$12+COUNTIF(C33:AG33,$A$13)*$G$13+COUNTIF(C33:AG33,$A$14)*$G$14+COUNTIF(C33:AG33,$A$15)*$G$15</x:f>
        <x:v>162.75</x:v>
      </x:c>
      <x:c r="AJ33" s="106" t="n">
        <x:f>COUNTIF(C33:AG33,$A$12)</x:f>
        <x:v>8</x:v>
      </x:c>
      <x:c r="AK33" s="106" t="n">
        <x:f>COUNTIF(C33:AG33,$A$13)</x:f>
        <x:v>1</x:v>
      </x:c>
      <x:c r="AL33" s="106" t="n">
        <x:f>COUNTIF(C33:AG33,$A$14)</x:f>
        <x:v>1</x:v>
      </x:c>
      <x:c r="AM33" s="106" t="n">
        <x:f>COUNTIF(C33:AG33,$A$15)</x:f>
        <x:v>1</x:v>
      </x:c>
    </x:row>
    <x:row r="34" ht="20" customHeight="1">
      <x:c r="A34" s="91" t="str">
        <x:v>Paula Krüger</x:v>
      </x:c>
      <x:c r="B34" s="91" t="str">
        <x:v>Ausbildung</x:v>
      </x:c>
      <x:c r="C34" s="105" t="str">
        <x:v>FR</x:v>
      </x:c>
      <x:c r="D34" s="105" t="str">
        <x:v>1A</x:v>
      </x:c>
      <x:c r="E34" s="105" t="str">
        <x:v>1B</x:v>
      </x:c>
      <x:c r="F34" s="105" t="str">
        <x:v>2A</x:v>
      </x:c>
      <x:c r="G34" s="105" t="str">
        <x:v>2B</x:v>
      </x:c>
      <x:c r="H34" s="105" t="str">
        <x:v>1A</x:v>
      </x:c>
      <x:c r="I34" s="105" t="str">
        <x:v>FR</x:v>
      </x:c>
      <x:c r="J34" s="105" t="str">
        <x:v>FR</x:v>
      </x:c>
      <x:c r="K34" s="105" t="str">
        <x:v>2B</x:v>
      </x:c>
      <x:c r="L34" s="105" t="str">
        <x:v>1A</x:v>
      </x:c>
      <x:c r="M34" s="105" t="str">
        <x:v>1B</x:v>
      </x:c>
      <x:c r="N34" s="105" t="str">
        <x:v>2A</x:v>
      </x:c>
      <x:c r="O34" s="105" t="str">
        <x:v>F</x:v>
      </x:c>
      <x:c r="P34" s="105" t="str">
        <x:v>1A</x:v>
      </x:c>
      <x:c r="Q34" s="105" t="str">
        <x:v>FR</x:v>
      </x:c>
      <x:c r="R34" s="105" t="str">
        <x:v>2A</x:v>
      </x:c>
      <x:c r="S34" s="105" t="str">
        <x:v>2B</x:v>
      </x:c>
      <x:c r="T34" s="105" t="str">
        <x:v>1A</x:v>
      </x:c>
      <x:c r="U34" s="105" t="str">
        <x:v>1B</x:v>
      </x:c>
      <x:c r="V34" s="105" t="str">
        <x:v>2A</x:v>
      </x:c>
      <x:c r="W34" s="105" t="str">
        <x:v>FR</x:v>
      </x:c>
      <x:c r="X34" s="105" t="str">
        <x:v>FR</x:v>
      </x:c>
      <x:c r="Y34" s="105" t="str">
        <x:v>1B</x:v>
      </x:c>
      <x:c r="Z34" s="105" t="str">
        <x:v>2A</x:v>
      </x:c>
      <x:c r="AA34" s="105" t="str">
        <x:v>2B</x:v>
      </x:c>
      <x:c r="AB34" s="105" t="str">
        <x:v>1A</x:v>
      </x:c>
      <x:c r="AC34" s="105" t="str">
        <x:v>1B</x:v>
      </x:c>
      <x:c r="AD34" s="105" t="str">
        <x:v>FR</x:v>
      </x:c>
      <x:c r="AE34" s="105" t="str">
        <x:v>1B</x:v>
      </x:c>
      <x:c r="AF34" s="105" t="str">
        <x:v>1A</x:v>
      </x:c>
      <x:c r="AG34" s="105" t="str"/>
      <x:c r="AH34" s="106" t="n">
        <x:f>COUNTIF(C34:AG34,$A$8)+COUNTIF(C34:AG34,$A$9)+COUNTIF(C34:AG34,$A$10)+COUNTIF(C34:AG34,$A$11)</x:f>
        <x:v>22</x:v>
      </x:c>
      <x:c r="AI34" s="107" t="n">
        <x:f>COUNTIF(C34:AG34,$A$8)*$G$8+COUNTIF(C34:AG34,$A$9)*$G$9+COUNTIF(C34:AG34,$A$10)*$G$10+COUNTIF(C34:AG34,$A$11)*$G$11+COUNTIF(C34:AG34,$A$12)*$G$12+COUNTIF(C34:AG34,$A$13)*$G$13+COUNTIF(C34:AG34,$A$14)*$G$14+COUNTIF(C34:AG34,$A$15)*$G$15</x:f>
        <x:v>188.25</x:v>
      </x:c>
      <x:c r="AJ34" s="106" t="n">
        <x:f>COUNTIF(C34:AG34,$A$12)</x:f>
        <x:v>7</x:v>
      </x:c>
      <x:c r="AK34" s="106" t="n">
        <x:f>COUNTIF(C34:AG34,$A$13)</x:f>
        <x:v>1</x:v>
      </x:c>
      <x:c r="AL34" s="106" t="n">
        <x:f>COUNTIF(C34:AG34,$A$14)</x:f>
        <x:v>0</x:v>
      </x:c>
      <x:c r="AM34" s="106" t="n">
        <x:f>COUNTIF(C34:AG34,$A$15)</x:f>
        <x:v>0</x:v>
      </x:c>
    </x:row>
    <x:row r="35">
      <x:c r="A35" s="89"/>
      <x:c r="B35" s="89"/>
      <x:c r="C35" s="89"/>
      <x:c r="D35" s="89"/>
      <x:c r="E35" s="89"/>
      <x:c r="F35" s="89"/>
      <x:c r="G35" s="89"/>
      <x:c r="H35" s="89"/>
      <x:c r="I35" s="89"/>
      <x:c r="J35" s="89"/>
      <x:c r="K35" s="89"/>
      <x:c r="L35" s="89"/>
      <x:c r="M35" s="89"/>
      <x:c r="N35" s="89"/>
      <x:c r="O35" s="89"/>
      <x:c r="P35" s="89"/>
      <x:c r="Q35" s="89"/>
      <x:c r="R35" s="89"/>
      <x:c r="S35" s="89"/>
      <x:c r="T35" s="89"/>
      <x:c r="U35" s="89"/>
      <x:c r="V35" s="89"/>
      <x:c r="W35" s="89"/>
      <x:c r="X35" s="89"/>
      <x:c r="Y35" s="89"/>
      <x:c r="Z35" s="89"/>
      <x:c r="AA35" s="89"/>
      <x:c r="AB35" s="89"/>
      <x:c r="AC35" s="89"/>
      <x:c r="AD35" s="89"/>
      <x:c r="AE35" s="89"/>
      <x:c r="AF35" s="89"/>
      <x:c r="AG35" s="89"/>
      <x:c r="AH35" s="89"/>
      <x:c r="AI35" s="89"/>
      <x:c r="AJ35" s="89"/>
      <x:c r="AK35" s="89"/>
      <x:c r="AL35" s="89"/>
      <x:c r="AM35" s="89"/>
    </x:row>
    <x:row r="36">
      <x:c r="A36" s="89"/>
      <x:c r="B36" s="89"/>
      <x:c r="C36" s="89"/>
      <x:c r="D36" s="89"/>
      <x:c r="E36" s="89"/>
      <x:c r="F36" s="89"/>
      <x:c r="G36" s="89"/>
      <x:c r="H36" s="89"/>
      <x:c r="I36" s="89"/>
      <x:c r="J36" s="89"/>
      <x:c r="K36" s="89"/>
      <x:c r="L36" s="89"/>
      <x:c r="M36" s="89"/>
      <x:c r="N36" s="89"/>
      <x:c r="O36" s="89"/>
      <x:c r="P36" s="89"/>
      <x:c r="Q36" s="89"/>
      <x:c r="R36" s="89"/>
      <x:c r="S36" s="89"/>
      <x:c r="T36" s="89"/>
      <x:c r="U36" s="89"/>
      <x:c r="V36" s="89"/>
      <x:c r="W36" s="89"/>
      <x:c r="X36" s="89"/>
      <x:c r="Y36" s="89"/>
      <x:c r="Z36" s="89"/>
      <x:c r="AA36" s="89"/>
      <x:c r="AB36" s="89"/>
      <x:c r="AC36" s="89"/>
      <x:c r="AD36" s="89"/>
      <x:c r="AE36" s="89"/>
      <x:c r="AF36" s="89"/>
      <x:c r="AG36" s="89"/>
      <x:c r="AH36" s="89"/>
      <x:c r="AI36" s="89"/>
      <x:c r="AJ36" s="89"/>
      <x:c r="AK36" s="89"/>
      <x:c r="AL36" s="89"/>
      <x:c r="AM36" s="89"/>
    </x:row>
    <x:row r="37" ht="24" customHeight="1">
      <x:c r="A37" s="93" t="str">
        <x:v>Tägliche Kontrolle</x:v>
      </x:c>
      <x:c r="B37" s="93"/>
      <x:c r="C37" s="89"/>
      <x:c r="D37" s="89"/>
      <x:c r="E37" s="89"/>
      <x:c r="F37" s="89"/>
      <x:c r="G37" s="89"/>
      <x:c r="H37" s="89"/>
      <x:c r="I37" s="89"/>
      <x:c r="J37" s="89"/>
      <x:c r="K37" s="89"/>
      <x:c r="L37" s="89"/>
      <x:c r="M37" s="89"/>
      <x:c r="N37" s="89"/>
      <x:c r="O37" s="89"/>
      <x:c r="P37" s="89"/>
      <x:c r="Q37" s="89"/>
      <x:c r="R37" s="89"/>
      <x:c r="S37" s="89"/>
      <x:c r="T37" s="89"/>
      <x:c r="U37" s="89"/>
      <x:c r="V37" s="89"/>
      <x:c r="W37" s="89"/>
      <x:c r="X37" s="89"/>
      <x:c r="Y37" s="89"/>
      <x:c r="Z37" s="89"/>
      <x:c r="AA37" s="89"/>
      <x:c r="AB37" s="89"/>
      <x:c r="AC37" s="89"/>
      <x:c r="AD37" s="89"/>
      <x:c r="AE37" s="89"/>
      <x:c r="AF37" s="89"/>
      <x:c r="AG37" s="89"/>
      <x:c r="AH37" s="89"/>
      <x:c r="AI37" s="89"/>
      <x:c r="AJ37" s="89"/>
      <x:c r="AK37" s="89"/>
      <x:c r="AL37" s="89"/>
      <x:c r="AM37" s="89"/>
    </x:row>
    <x:row r="38">
      <x:c r="A38" s="90" t="str">
        <x:v>Mitarbeitende geplant</x:v>
      </x:c>
      <x:c r="B38" s="90" t="str"/>
      <x:c r="C38" s="106" t="n">
        <x:f>IF(C$18="","",COUNTIF(C$20:C$34,$A$8)+COUNTIF(C$20:C$34,$A$9)+COUNTIF(C$20:C$34,$A$10)+COUNTIF(C$20:C$34,$A$11))</x:f>
        <x:v>3</x:v>
      </x:c>
      <x:c r="D38" s="106" t="n">
        <x:f>IF(D$18="","",COUNTIF(D$20:D$34,$A$8)+COUNTIF(D$20:D$34,$A$9)+COUNTIF(D$20:D$34,$A$10)+COUNTIF(D$20:D$34,$A$11))</x:f>
        <x:v>14</x:v>
      </x:c>
      <x:c r="E38" s="106" t="n">
        <x:f>IF(E$18="","",COUNTIF(E$20:E$34,$A$8)+COUNTIF(E$20:E$34,$A$9)+COUNTIF(E$20:E$34,$A$10)+COUNTIF(E$20:E$34,$A$11))</x:f>
        <x:v>15</x:v>
      </x:c>
      <x:c r="F38" s="106" t="n">
        <x:f>IF(F$18="","",COUNTIF(F$20:F$34,$A$8)+COUNTIF(F$20:F$34,$A$9)+COUNTIF(F$20:F$34,$A$10)+COUNTIF(F$20:F$34,$A$11))</x:f>
        <x:v>14</x:v>
      </x:c>
      <x:c r="G38" s="106" t="n">
        <x:f>IF(G$18="","",COUNTIF(G$20:G$34,$A$8)+COUNTIF(G$20:G$34,$A$9)+COUNTIF(G$20:G$34,$A$10)+COUNTIF(G$20:G$34,$A$11))</x:f>
        <x:v>14</x:v>
      </x:c>
      <x:c r="H38" s="106" t="n">
        <x:f>IF(H$18="","",COUNTIF(H$20:H$34,$A$8)+COUNTIF(H$20:H$34,$A$9)+COUNTIF(H$20:H$34,$A$10)+COUNTIF(H$20:H$34,$A$11))</x:f>
        <x:v>15</x:v>
      </x:c>
      <x:c r="I38" s="106" t="n">
        <x:f>IF(I$18="","",COUNTIF(I$20:I$34,$A$8)+COUNTIF(I$20:I$34,$A$9)+COUNTIF(I$20:I$34,$A$10)+COUNTIF(I$20:I$34,$A$11))</x:f>
        <x:v>3</x:v>
      </x:c>
      <x:c r="J38" s="106" t="n">
        <x:f>IF(J$18="","",COUNTIF(J$20:J$34,$A$8)+COUNTIF(J$20:J$34,$A$9)+COUNTIF(J$20:J$34,$A$10)+COUNTIF(J$20:J$34,$A$11))</x:f>
        <x:v>3</x:v>
      </x:c>
      <x:c r="K38" s="106" t="n">
        <x:f>IF(K$18="","",COUNTIF(K$20:K$34,$A$8)+COUNTIF(K$20:K$34,$A$9)+COUNTIF(K$20:K$34,$A$10)+COUNTIF(K$20:K$34,$A$11))</x:f>
        <x:v>15</x:v>
      </x:c>
      <x:c r="L38" s="106" t="n">
        <x:f>IF(L$18="","",COUNTIF(L$20:L$34,$A$8)+COUNTIF(L$20:L$34,$A$9)+COUNTIF(L$20:L$34,$A$10)+COUNTIF(L$20:L$34,$A$11))</x:f>
        <x:v>15</x:v>
      </x:c>
      <x:c r="M38" s="106" t="n">
        <x:f>IF(M$18="","",COUNTIF(M$20:M$34,$A$8)+COUNTIF(M$20:M$34,$A$9)+COUNTIF(M$20:M$34,$A$10)+COUNTIF(M$20:M$34,$A$11))</x:f>
        <x:v>14</x:v>
      </x:c>
      <x:c r="N38" s="106" t="n">
        <x:f>IF(N$18="","",COUNTIF(N$20:N$34,$A$8)+COUNTIF(N$20:N$34,$A$9)+COUNTIF(N$20:N$34,$A$10)+COUNTIF(N$20:N$34,$A$11))</x:f>
        <x:v>13</x:v>
      </x:c>
      <x:c r="O38" s="106" t="n">
        <x:f>IF(O$18="","",COUNTIF(O$20:O$34,$A$8)+COUNTIF(O$20:O$34,$A$9)+COUNTIF(O$20:O$34,$A$10)+COUNTIF(O$20:O$34,$A$11))</x:f>
        <x:v>14</x:v>
      </x:c>
      <x:c r="P38" s="106" t="n">
        <x:f>IF(P$18="","",COUNTIF(P$20:P$34,$A$8)+COUNTIF(P$20:P$34,$A$9)+COUNTIF(P$20:P$34,$A$10)+COUNTIF(P$20:P$34,$A$11))</x:f>
        <x:v>3</x:v>
      </x:c>
      <x:c r="Q38" s="106" t="n">
        <x:f>IF(Q$18="","",COUNTIF(Q$20:Q$34,$A$8)+COUNTIF(Q$20:Q$34,$A$9)+COUNTIF(Q$20:Q$34,$A$10)+COUNTIF(Q$20:Q$34,$A$11))</x:f>
        <x:v>3</x:v>
      </x:c>
      <x:c r="R38" s="106" t="n">
        <x:f>IF(R$18="","",COUNTIF(R$20:R$34,$A$8)+COUNTIF(R$20:R$34,$A$9)+COUNTIF(R$20:R$34,$A$10)+COUNTIF(R$20:R$34,$A$11))</x:f>
        <x:v>15</x:v>
      </x:c>
      <x:c r="S38" s="106" t="n">
        <x:f>IF(S$18="","",COUNTIF(S$20:S$34,$A$8)+COUNTIF(S$20:S$34,$A$9)+COUNTIF(S$20:S$34,$A$10)+COUNTIF(S$20:S$34,$A$11))</x:f>
        <x:v>14</x:v>
      </x:c>
      <x:c r="T38" s="106" t="n">
        <x:f>IF(T$18="","",COUNTIF(T$20:T$34,$A$8)+COUNTIF(T$20:T$34,$A$9)+COUNTIF(T$20:T$34,$A$10)+COUNTIF(T$20:T$34,$A$11))</x:f>
        <x:v>14</x:v>
      </x:c>
      <x:c r="U38" s="106" t="n">
        <x:f>IF(U$18="","",COUNTIF(U$20:U$34,$A$8)+COUNTIF(U$20:U$34,$A$9)+COUNTIF(U$20:U$34,$A$10)+COUNTIF(U$20:U$34,$A$11))</x:f>
        <x:v>14</x:v>
      </x:c>
      <x:c r="V38" s="106" t="n">
        <x:f>IF(V$18="","",COUNTIF(V$20:V$34,$A$8)+COUNTIF(V$20:V$34,$A$9)+COUNTIF(V$20:V$34,$A$10)+COUNTIF(V$20:V$34,$A$11))</x:f>
        <x:v>14</x:v>
      </x:c>
      <x:c r="W38" s="106" t="n">
        <x:f>IF(W$18="","",COUNTIF(W$20:W$34,$A$8)+COUNTIF(W$20:W$34,$A$9)+COUNTIF(W$20:W$34,$A$10)+COUNTIF(W$20:W$34,$A$11))</x:f>
        <x:v>3</x:v>
      </x:c>
      <x:c r="X38" s="106" t="n">
        <x:f>IF(X$18="","",COUNTIF(X$20:X$34,$A$8)+COUNTIF(X$20:X$34,$A$9)+COUNTIF(X$20:X$34,$A$10)+COUNTIF(X$20:X$34,$A$11))</x:f>
        <x:v>3</x:v>
      </x:c>
      <x:c r="Y38" s="106" t="n">
        <x:f>IF(Y$18="","",COUNTIF(Y$20:Y$34,$A$8)+COUNTIF(Y$20:Y$34,$A$9)+COUNTIF(Y$20:Y$34,$A$10)+COUNTIF(Y$20:Y$34,$A$11))</x:f>
        <x:v>15</x:v>
      </x:c>
      <x:c r="Z38" s="106" t="n">
        <x:f>IF(Z$18="","",COUNTIF(Z$20:Z$34,$A$8)+COUNTIF(Z$20:Z$34,$A$9)+COUNTIF(Z$20:Z$34,$A$10)+COUNTIF(Z$20:Z$34,$A$11))</x:f>
        <x:v>14</x:v>
      </x:c>
      <x:c r="AA38" s="106" t="n">
        <x:f>IF(AA$18="","",COUNTIF(AA$20:AA$34,$A$8)+COUNTIF(AA$20:AA$34,$A$9)+COUNTIF(AA$20:AA$34,$A$10)+COUNTIF(AA$20:AA$34,$A$11))</x:f>
        <x:v>13</x:v>
      </x:c>
      <x:c r="AB38" s="106" t="n">
        <x:f>IF(AB$18="","",COUNTIF(AB$20:AB$34,$A$8)+COUNTIF(AB$20:AB$34,$A$9)+COUNTIF(AB$20:AB$34,$A$10)+COUNTIF(AB$20:AB$34,$A$11))</x:f>
        <x:v>12</x:v>
      </x:c>
      <x:c r="AC38" s="106" t="n">
        <x:f>IF(AC$18="","",COUNTIF(AC$20:AC$34,$A$8)+COUNTIF(AC$20:AC$34,$A$9)+COUNTIF(AC$20:AC$34,$A$10)+COUNTIF(AC$20:AC$34,$A$11))</x:f>
        <x:v>12</x:v>
      </x:c>
      <x:c r="AD38" s="106" t="n">
        <x:f>IF(AD$18="","",COUNTIF(AD$20:AD$34,$A$8)+COUNTIF(AD$20:AD$34,$A$9)+COUNTIF(AD$20:AD$34,$A$10)+COUNTIF(AD$20:AD$34,$A$11))</x:f>
        <x:v>3</x:v>
      </x:c>
      <x:c r="AE38" s="106" t="n">
        <x:f>IF(AE$18="","",COUNTIF(AE$20:AE$34,$A$8)+COUNTIF(AE$20:AE$34,$A$9)+COUNTIF(AE$20:AE$34,$A$10)+COUNTIF(AE$20:AE$34,$A$11))</x:f>
        <x:v>3</x:v>
      </x:c>
      <x:c r="AF38" s="106" t="n">
        <x:f>IF(AF$18="","",COUNTIF(AF$20:AF$34,$A$8)+COUNTIF(AF$20:AF$34,$A$9)+COUNTIF(AF$20:AF$34,$A$10)+COUNTIF(AF$20:AF$34,$A$11))</x:f>
        <x:v>15</x:v>
      </x:c>
      <x:c r="AG38" s="106" t="str">
        <x:f>IF(AG$18="","",COUNTIF(AG$20:AG$34,$A$8)+COUNTIF(AG$20:AG$34,$A$9)+COUNTIF(AG$20:AG$34,$A$10)+COUNTIF(AG$20:AG$34,$A$11))</x:f>
      </x:c>
      <x:c r="AH38" s="89"/>
      <x:c r="AI38" s="89"/>
      <x:c r="AJ38" s="89"/>
      <x:c r="AK38" s="89"/>
      <x:c r="AL38" s="89"/>
      <x:c r="AM38" s="89"/>
    </x:row>
    <x:row r="39">
      <x:c r="A39" s="90" t="str">
        <x:v>Abwesenheiten</x:v>
      </x:c>
      <x:c r="B39" s="90" t="str"/>
      <x:c r="C39" s="106" t="n">
        <x:f>IF(C$18="","",COUNTIF(C$20:C$34,$A$12)+COUNTIF(C$20:C$34,$A$13)+COUNTIF(C$20:C$34,$A$14)+COUNTIF(C$20:C$34,$A$15))</x:f>
        <x:v>12</x:v>
      </x:c>
      <x:c r="D39" s="106" t="n">
        <x:f>IF(D$18="","",COUNTIF(D$20:D$34,$A$12)+COUNTIF(D$20:D$34,$A$13)+COUNTIF(D$20:D$34,$A$14)+COUNTIF(D$20:D$34,$A$15))</x:f>
        <x:v>1</x:v>
      </x:c>
      <x:c r="E39" s="106" t="n">
        <x:f>IF(E$18="","",COUNTIF(E$20:E$34,$A$12)+COUNTIF(E$20:E$34,$A$13)+COUNTIF(E$20:E$34,$A$14)+COUNTIF(E$20:E$34,$A$15))</x:f>
        <x:v>0</x:v>
      </x:c>
      <x:c r="F39" s="106" t="n">
        <x:f>IF(F$18="","",COUNTIF(F$20:F$34,$A$12)+COUNTIF(F$20:F$34,$A$13)+COUNTIF(F$20:F$34,$A$14)+COUNTIF(F$20:F$34,$A$15))</x:f>
        <x:v>1</x:v>
      </x:c>
      <x:c r="G39" s="106" t="n">
        <x:f>IF(G$18="","",COUNTIF(G$20:G$34,$A$12)+COUNTIF(G$20:G$34,$A$13)+COUNTIF(G$20:G$34,$A$14)+COUNTIF(G$20:G$34,$A$15))</x:f>
        <x:v>1</x:v>
      </x:c>
      <x:c r="H39" s="106" t="n">
        <x:f>IF(H$18="","",COUNTIF(H$20:H$34,$A$12)+COUNTIF(H$20:H$34,$A$13)+COUNTIF(H$20:H$34,$A$14)+COUNTIF(H$20:H$34,$A$15))</x:f>
        <x:v>0</x:v>
      </x:c>
      <x:c r="I39" s="106" t="n">
        <x:f>IF(I$18="","",COUNTIF(I$20:I$34,$A$12)+COUNTIF(I$20:I$34,$A$13)+COUNTIF(I$20:I$34,$A$14)+COUNTIF(I$20:I$34,$A$15))</x:f>
        <x:v>12</x:v>
      </x:c>
      <x:c r="J39" s="106" t="n">
        <x:f>IF(J$18="","",COUNTIF(J$20:J$34,$A$12)+COUNTIF(J$20:J$34,$A$13)+COUNTIF(J$20:J$34,$A$14)+COUNTIF(J$20:J$34,$A$15))</x:f>
        <x:v>12</x:v>
      </x:c>
      <x:c r="K39" s="106" t="n">
        <x:f>IF(K$18="","",COUNTIF(K$20:K$34,$A$12)+COUNTIF(K$20:K$34,$A$13)+COUNTIF(K$20:K$34,$A$14)+COUNTIF(K$20:K$34,$A$15))</x:f>
        <x:v>0</x:v>
      </x:c>
      <x:c r="L39" s="106" t="n">
        <x:f>IF(L$18="","",COUNTIF(L$20:L$34,$A$12)+COUNTIF(L$20:L$34,$A$13)+COUNTIF(L$20:L$34,$A$14)+COUNTIF(L$20:L$34,$A$15))</x:f>
        <x:v>0</x:v>
      </x:c>
      <x:c r="M39" s="106" t="n">
        <x:f>IF(M$18="","",COUNTIF(M$20:M$34,$A$12)+COUNTIF(M$20:M$34,$A$13)+COUNTIF(M$20:M$34,$A$14)+COUNTIF(M$20:M$34,$A$15))</x:f>
        <x:v>1</x:v>
      </x:c>
      <x:c r="N39" s="106" t="n">
        <x:f>IF(N$18="","",COUNTIF(N$20:N$34,$A$12)+COUNTIF(N$20:N$34,$A$13)+COUNTIF(N$20:N$34,$A$14)+COUNTIF(N$20:N$34,$A$15))</x:f>
        <x:v>2</x:v>
      </x:c>
      <x:c r="O39" s="106" t="n">
        <x:f>IF(O$18="","",COUNTIF(O$20:O$34,$A$12)+COUNTIF(O$20:O$34,$A$13)+COUNTIF(O$20:O$34,$A$14)+COUNTIF(O$20:O$34,$A$15))</x:f>
        <x:v>1</x:v>
      </x:c>
      <x:c r="P39" s="106" t="n">
        <x:f>IF(P$18="","",COUNTIF(P$20:P$34,$A$12)+COUNTIF(P$20:P$34,$A$13)+COUNTIF(P$20:P$34,$A$14)+COUNTIF(P$20:P$34,$A$15))</x:f>
        <x:v>12</x:v>
      </x:c>
      <x:c r="Q39" s="106" t="n">
        <x:f>IF(Q$18="","",COUNTIF(Q$20:Q$34,$A$12)+COUNTIF(Q$20:Q$34,$A$13)+COUNTIF(Q$20:Q$34,$A$14)+COUNTIF(Q$20:Q$34,$A$15))</x:f>
        <x:v>12</x:v>
      </x:c>
      <x:c r="R39" s="106" t="n">
        <x:f>IF(R$18="","",COUNTIF(R$20:R$34,$A$12)+COUNTIF(R$20:R$34,$A$13)+COUNTIF(R$20:R$34,$A$14)+COUNTIF(R$20:R$34,$A$15))</x:f>
        <x:v>0</x:v>
      </x:c>
      <x:c r="S39" s="106" t="n">
        <x:f>IF(S$18="","",COUNTIF(S$20:S$34,$A$12)+COUNTIF(S$20:S$34,$A$13)+COUNTIF(S$20:S$34,$A$14)+COUNTIF(S$20:S$34,$A$15))</x:f>
        <x:v>1</x:v>
      </x:c>
      <x:c r="T39" s="106" t="n">
        <x:f>IF(T$18="","",COUNTIF(T$20:T$34,$A$12)+COUNTIF(T$20:T$34,$A$13)+COUNTIF(T$20:T$34,$A$14)+COUNTIF(T$20:T$34,$A$15))</x:f>
        <x:v>1</x:v>
      </x:c>
      <x:c r="U39" s="106" t="n">
        <x:f>IF(U$18="","",COUNTIF(U$20:U$34,$A$12)+COUNTIF(U$20:U$34,$A$13)+COUNTIF(U$20:U$34,$A$14)+COUNTIF(U$20:U$34,$A$15))</x:f>
        <x:v>1</x:v>
      </x:c>
      <x:c r="V39" s="106" t="n">
        <x:f>IF(V$18="","",COUNTIF(V$20:V$34,$A$12)+COUNTIF(V$20:V$34,$A$13)+COUNTIF(V$20:V$34,$A$14)+COUNTIF(V$20:V$34,$A$15))</x:f>
        <x:v>1</x:v>
      </x:c>
      <x:c r="W39" s="106" t="n">
        <x:f>IF(W$18="","",COUNTIF(W$20:W$34,$A$12)+COUNTIF(W$20:W$34,$A$13)+COUNTIF(W$20:W$34,$A$14)+COUNTIF(W$20:W$34,$A$15))</x:f>
        <x:v>12</x:v>
      </x:c>
      <x:c r="X39" s="106" t="n">
        <x:f>IF(X$18="","",COUNTIF(X$20:X$34,$A$12)+COUNTIF(X$20:X$34,$A$13)+COUNTIF(X$20:X$34,$A$14)+COUNTIF(X$20:X$34,$A$15))</x:f>
        <x:v>12</x:v>
      </x:c>
      <x:c r="Y39" s="106" t="n">
        <x:f>IF(Y$18="","",COUNTIF(Y$20:Y$34,$A$12)+COUNTIF(Y$20:Y$34,$A$13)+COUNTIF(Y$20:Y$34,$A$14)+COUNTIF(Y$20:Y$34,$A$15))</x:f>
        <x:v>0</x:v>
      </x:c>
      <x:c r="Z39" s="106" t="n">
        <x:f>IF(Z$18="","",COUNTIF(Z$20:Z$34,$A$12)+COUNTIF(Z$20:Z$34,$A$13)+COUNTIF(Z$20:Z$34,$A$14)+COUNTIF(Z$20:Z$34,$A$15))</x:f>
        <x:v>1</x:v>
      </x:c>
      <x:c r="AA39" s="106" t="n">
        <x:f>IF(AA$18="","",COUNTIF(AA$20:AA$34,$A$12)+COUNTIF(AA$20:AA$34,$A$13)+COUNTIF(AA$20:AA$34,$A$14)+COUNTIF(AA$20:AA$34,$A$15))</x:f>
        <x:v>2</x:v>
      </x:c>
      <x:c r="AB39" s="106" t="n">
        <x:f>IF(AB$18="","",COUNTIF(AB$20:AB$34,$A$12)+COUNTIF(AB$20:AB$34,$A$13)+COUNTIF(AB$20:AB$34,$A$14)+COUNTIF(AB$20:AB$34,$A$15))</x:f>
        <x:v>3</x:v>
      </x:c>
      <x:c r="AC39" s="106" t="n">
        <x:f>IF(AC$18="","",COUNTIF(AC$20:AC$34,$A$12)+COUNTIF(AC$20:AC$34,$A$13)+COUNTIF(AC$20:AC$34,$A$14)+COUNTIF(AC$20:AC$34,$A$15))</x:f>
        <x:v>3</x:v>
      </x:c>
      <x:c r="AD39" s="106" t="n">
        <x:f>IF(AD$18="","",COUNTIF(AD$20:AD$34,$A$12)+COUNTIF(AD$20:AD$34,$A$13)+COUNTIF(AD$20:AD$34,$A$14)+COUNTIF(AD$20:AD$34,$A$15))</x:f>
        <x:v>12</x:v>
      </x:c>
      <x:c r="AE39" s="106" t="n">
        <x:f>IF(AE$18="","",COUNTIF(AE$20:AE$34,$A$12)+COUNTIF(AE$20:AE$34,$A$13)+COUNTIF(AE$20:AE$34,$A$14)+COUNTIF(AE$20:AE$34,$A$15))</x:f>
        <x:v>12</x:v>
      </x:c>
      <x:c r="AF39" s="106" t="n">
        <x:f>IF(AF$18="","",COUNTIF(AF$20:AF$34,$A$12)+COUNTIF(AF$20:AF$34,$A$13)+COUNTIF(AF$20:AF$34,$A$14)+COUNTIF(AF$20:AF$34,$A$15))</x:f>
        <x:v>0</x:v>
      </x:c>
      <x:c r="AG39" s="106" t="str">
        <x:f>IF(AG$18="","",COUNTIF(AG$20:AG$34,$A$12)+COUNTIF(AG$20:AG$34,$A$13)+COUNTIF(AG$20:AG$34,$A$14)+COUNTIF(AG$20:AG$34,$A$15))</x:f>
      </x:c>
      <x:c r="AH39" s="89"/>
      <x:c r="AI39" s="89"/>
      <x:c r="AJ39" s="89"/>
      <x:c r="AK39" s="89"/>
      <x:c r="AL39" s="89"/>
      <x:c r="AM39" s="89"/>
    </x:row>
    <x:row r="40">
      <x:c r="A40" s="90" t="str">
        <x:v>Gesamtstunden</x:v>
      </x:c>
      <x:c r="B40" s="90" t="str"/>
      <x:c r="C40" s="108" t="n">
        <x:f>IF(C$18="","",COUNTIF(C$20:C$34,$A$8)*$G$8+COUNTIF(C$20:C$34,$A$9)*$G$9+COUNTIF(C$20:C$34,$A$10)*$G$10+COUNTIF(C$20:C$34,$A$11)*$G$11+COUNTIF(C$20:C$34,$A$12)*$G$12+COUNTIF(C$20:C$34,$A$13)*$G$13+COUNTIF(C$20:C$34,$A$14)*$G$14+COUNTIF(C$20:C$34,$A$15)*$G$15)</x:f>
        <x:v>25.5</x:v>
      </x:c>
      <x:c r="D40" s="108" t="n">
        <x:f>IF(D$18="","",COUNTIF(D$20:D$34,$A$8)*$G$8+COUNTIF(D$20:D$34,$A$9)*$G$9+COUNTIF(D$20:D$34,$A$10)*$G$10+COUNTIF(D$20:D$34,$A$11)*$G$11+COUNTIF(D$20:D$34,$A$12)*$G$12+COUNTIF(D$20:D$34,$A$13)*$G$13+COUNTIF(D$20:D$34,$A$14)*$G$14+COUNTIF(D$20:D$34,$A$15)*$G$15)</x:f>
        <x:v>120</x:v>
      </x:c>
      <x:c r="E40" s="108" t="n">
        <x:f>IF(E$18="","",COUNTIF(E$20:E$34,$A$8)*$G$8+COUNTIF(E$20:E$34,$A$9)*$G$9+COUNTIF(E$20:E$34,$A$10)*$G$10+COUNTIF(E$20:E$34,$A$11)*$G$11+COUNTIF(E$20:E$34,$A$12)*$G$12+COUNTIF(E$20:E$34,$A$13)*$G$13+COUNTIF(E$20:E$34,$A$14)*$G$14+COUNTIF(E$20:E$34,$A$15)*$G$15)</x:f>
        <x:v>128.25</x:v>
      </x:c>
      <x:c r="F40" s="108" t="n">
        <x:f>IF(F$18="","",COUNTIF(F$20:F$34,$A$8)*$G$8+COUNTIF(F$20:F$34,$A$9)*$G$9+COUNTIF(F$20:F$34,$A$10)*$G$10+COUNTIF(F$20:F$34,$A$11)*$G$11+COUNTIF(F$20:F$34,$A$12)*$G$12+COUNTIF(F$20:F$34,$A$13)*$G$13+COUNTIF(F$20:F$34,$A$14)*$G$14+COUNTIF(F$20:F$34,$A$15)*$G$15)</x:f>
        <x:v>120</x:v>
      </x:c>
      <x:c r="G40" s="108" t="n">
        <x:f>IF(G$18="","",COUNTIF(G$20:G$34,$A$8)*$G$8+COUNTIF(G$20:G$34,$A$9)*$G$9+COUNTIF(G$20:G$34,$A$10)*$G$10+COUNTIF(G$20:G$34,$A$11)*$G$11+COUNTIF(G$20:G$34,$A$12)*$G$12+COUNTIF(G$20:G$34,$A$13)*$G$13+COUNTIF(G$20:G$34,$A$14)*$G$14+COUNTIF(G$20:G$34,$A$15)*$G$15)</x:f>
        <x:v>119.75</x:v>
      </x:c>
      <x:c r="H40" s="108" t="n">
        <x:f>IF(H$18="","",COUNTIF(H$20:H$34,$A$8)*$G$8+COUNTIF(H$20:H$34,$A$9)*$G$9+COUNTIF(H$20:H$34,$A$10)*$G$10+COUNTIF(H$20:H$34,$A$11)*$G$11+COUNTIF(H$20:H$34,$A$12)*$G$12+COUNTIF(H$20:H$34,$A$13)*$G$13+COUNTIF(H$20:H$34,$A$14)*$G$14+COUNTIF(H$20:H$34,$A$15)*$G$15)</x:f>
        <x:v>128.5</x:v>
      </x:c>
      <x:c r="I40" s="108" t="n">
        <x:f>IF(I$18="","",COUNTIF(I$20:I$34,$A$8)*$G$8+COUNTIF(I$20:I$34,$A$9)*$G$9+COUNTIF(I$20:I$34,$A$10)*$G$10+COUNTIF(I$20:I$34,$A$11)*$G$11+COUNTIF(I$20:I$34,$A$12)*$G$12+COUNTIF(I$20:I$34,$A$13)*$G$13+COUNTIF(I$20:I$34,$A$14)*$G$14+COUNTIF(I$20:I$34,$A$15)*$G$15)</x:f>
        <x:v>25.5</x:v>
      </x:c>
      <x:c r="J40" s="108" t="n">
        <x:f>IF(J$18="","",COUNTIF(J$20:J$34,$A$8)*$G$8+COUNTIF(J$20:J$34,$A$9)*$G$9+COUNTIF(J$20:J$34,$A$10)*$G$10+COUNTIF(J$20:J$34,$A$11)*$G$11+COUNTIF(J$20:J$34,$A$12)*$G$12+COUNTIF(J$20:J$34,$A$13)*$G$13+COUNTIF(J$20:J$34,$A$14)*$G$14+COUNTIF(J$20:J$34,$A$15)*$G$15)</x:f>
        <x:v>25.5</x:v>
      </x:c>
      <x:c r="K40" s="108" t="n">
        <x:f>IF(K$18="","",COUNTIF(K$20:K$34,$A$8)*$G$8+COUNTIF(K$20:K$34,$A$9)*$G$9+COUNTIF(K$20:K$34,$A$10)*$G$10+COUNTIF(K$20:K$34,$A$11)*$G$11+COUNTIF(K$20:K$34,$A$12)*$G$12+COUNTIF(K$20:K$34,$A$13)*$G$13+COUNTIF(K$20:K$34,$A$14)*$G$14+COUNTIF(K$20:K$34,$A$15)*$G$15)</x:f>
        <x:v>128.5</x:v>
      </x:c>
      <x:c r="L40" s="108" t="n">
        <x:f>IF(L$18="","",COUNTIF(L$20:L$34,$A$8)*$G$8+COUNTIF(L$20:L$34,$A$9)*$G$9+COUNTIF(L$20:L$34,$A$10)*$G$10+COUNTIF(L$20:L$34,$A$11)*$G$11+COUNTIF(L$20:L$34,$A$12)*$G$12+COUNTIF(L$20:L$34,$A$13)*$G$13+COUNTIF(L$20:L$34,$A$14)*$G$14+COUNTIF(L$20:L$34,$A$15)*$G$15)</x:f>
        <x:v>128.5</x:v>
      </x:c>
      <x:c r="M40" s="108" t="n">
        <x:f>IF(M$18="","",COUNTIF(M$20:M$34,$A$8)*$G$8+COUNTIF(M$20:M$34,$A$9)*$G$9+COUNTIF(M$20:M$34,$A$10)*$G$10+COUNTIF(M$20:M$34,$A$11)*$G$11+COUNTIF(M$20:M$34,$A$12)*$G$12+COUNTIF(M$20:M$34,$A$13)*$G$13+COUNTIF(M$20:M$34,$A$14)*$G$14+COUNTIF(M$20:M$34,$A$15)*$G$15)</x:f>
        <x:v>119.75</x:v>
      </x:c>
      <x:c r="N40" s="108" t="n">
        <x:f>IF(N$18="","",COUNTIF(N$20:N$34,$A$8)*$G$8+COUNTIF(N$20:N$34,$A$9)*$G$9+COUNTIF(N$20:N$34,$A$10)*$G$10+COUNTIF(N$20:N$34,$A$11)*$G$11+COUNTIF(N$20:N$34,$A$12)*$G$12+COUNTIF(N$20:N$34,$A$13)*$G$13+COUNTIF(N$20:N$34,$A$14)*$G$14+COUNTIF(N$20:N$34,$A$15)*$G$15)</x:f>
        <x:v>111.5</x:v>
      </x:c>
      <x:c r="O40" s="108" t="n">
        <x:f>IF(O$18="","",COUNTIF(O$20:O$34,$A$8)*$G$8+COUNTIF(O$20:O$34,$A$9)*$G$9+COUNTIF(O$20:O$34,$A$10)*$G$10+COUNTIF(O$20:O$34,$A$11)*$G$11+COUNTIF(O$20:O$34,$A$12)*$G$12+COUNTIF(O$20:O$34,$A$13)*$G$13+COUNTIF(O$20:O$34,$A$14)*$G$14+COUNTIF(O$20:O$34,$A$15)*$G$15)</x:f>
        <x:v>120</x:v>
      </x:c>
      <x:c r="P40" s="108" t="n">
        <x:f>IF(P$18="","",COUNTIF(P$20:P$34,$A$8)*$G$8+COUNTIF(P$20:P$34,$A$9)*$G$9+COUNTIF(P$20:P$34,$A$10)*$G$10+COUNTIF(P$20:P$34,$A$11)*$G$11+COUNTIF(P$20:P$34,$A$12)*$G$12+COUNTIF(P$20:P$34,$A$13)*$G$13+COUNTIF(P$20:P$34,$A$14)*$G$14+COUNTIF(P$20:P$34,$A$15)*$G$15)</x:f>
        <x:v>25.5</x:v>
      </x:c>
      <x:c r="Q40" s="108" t="n">
        <x:f>IF(Q$18="","",COUNTIF(Q$20:Q$34,$A$8)*$G$8+COUNTIF(Q$20:Q$34,$A$9)*$G$9+COUNTIF(Q$20:Q$34,$A$10)*$G$10+COUNTIF(Q$20:Q$34,$A$11)*$G$11+COUNTIF(Q$20:Q$34,$A$12)*$G$12+COUNTIF(Q$20:Q$34,$A$13)*$G$13+COUNTIF(Q$20:Q$34,$A$14)*$G$14+COUNTIF(Q$20:Q$34,$A$15)*$G$15)</x:f>
        <x:v>25.5</x:v>
      </x:c>
      <x:c r="R40" s="108" t="n">
        <x:f>IF(R$18="","",COUNTIF(R$20:R$34,$A$8)*$G$8+COUNTIF(R$20:R$34,$A$9)*$G$9+COUNTIF(R$20:R$34,$A$10)*$G$10+COUNTIF(R$20:R$34,$A$11)*$G$11+COUNTIF(R$20:R$34,$A$12)*$G$12+COUNTIF(R$20:R$34,$A$13)*$G$13+COUNTIF(R$20:R$34,$A$14)*$G$14+COUNTIF(R$20:R$34,$A$15)*$G$15)</x:f>
        <x:v>128.5</x:v>
      </x:c>
      <x:c r="S40" s="108" t="n">
        <x:f>IF(S$18="","",COUNTIF(S$20:S$34,$A$8)*$G$8+COUNTIF(S$20:S$34,$A$9)*$G$9+COUNTIF(S$20:S$34,$A$10)*$G$10+COUNTIF(S$20:S$34,$A$11)*$G$11+COUNTIF(S$20:S$34,$A$12)*$G$12+COUNTIF(S$20:S$34,$A$13)*$G$13+COUNTIF(S$20:S$34,$A$14)*$G$14+COUNTIF(S$20:S$34,$A$15)*$G$15)</x:f>
        <x:v>120</x:v>
      </x:c>
      <x:c r="T40" s="108" t="n">
        <x:f>IF(T$18="","",COUNTIF(T$20:T$34,$A$8)*$G$8+COUNTIF(T$20:T$34,$A$9)*$G$9+COUNTIF(T$20:T$34,$A$10)*$G$10+COUNTIF(T$20:T$34,$A$11)*$G$11+COUNTIF(T$20:T$34,$A$12)*$G$12+COUNTIF(T$20:T$34,$A$13)*$G$13+COUNTIF(T$20:T$34,$A$14)*$G$14+COUNTIF(T$20:T$34,$A$15)*$G$15)</x:f>
        <x:v>120</x:v>
      </x:c>
      <x:c r="U40" s="108" t="n">
        <x:f>IF(U$18="","",COUNTIF(U$20:U$34,$A$8)*$G$8+COUNTIF(U$20:U$34,$A$9)*$G$9+COUNTIF(U$20:U$34,$A$10)*$G$10+COUNTIF(U$20:U$34,$A$11)*$G$11+COUNTIF(U$20:U$34,$A$12)*$G$12+COUNTIF(U$20:U$34,$A$13)*$G$13+COUNTIF(U$20:U$34,$A$14)*$G$14+COUNTIF(U$20:U$34,$A$15)*$G$15)</x:f>
        <x:v>119.5</x:v>
      </x:c>
      <x:c r="V40" s="108" t="n">
        <x:f>IF(V$18="","",COUNTIF(V$20:V$34,$A$8)*$G$8+COUNTIF(V$20:V$34,$A$9)*$G$9+COUNTIF(V$20:V$34,$A$10)*$G$10+COUNTIF(V$20:V$34,$A$11)*$G$11+COUNTIF(V$20:V$34,$A$12)*$G$12+COUNTIF(V$20:V$34,$A$13)*$G$13+COUNTIF(V$20:V$34,$A$14)*$G$14+COUNTIF(V$20:V$34,$A$15)*$G$15)</x:f>
        <x:v>120</x:v>
      </x:c>
      <x:c r="W40" s="108" t="n">
        <x:f>IF(W$18="","",COUNTIF(W$20:W$34,$A$8)*$G$8+COUNTIF(W$20:W$34,$A$9)*$G$9+COUNTIF(W$20:W$34,$A$10)*$G$10+COUNTIF(W$20:W$34,$A$11)*$G$11+COUNTIF(W$20:W$34,$A$12)*$G$12+COUNTIF(W$20:W$34,$A$13)*$G$13+COUNTIF(W$20:W$34,$A$14)*$G$14+COUNTIF(W$20:W$34,$A$15)*$G$15)</x:f>
        <x:v>25.5</x:v>
      </x:c>
      <x:c r="X40" s="108" t="n">
        <x:f>IF(X$18="","",COUNTIF(X$20:X$34,$A$8)*$G$8+COUNTIF(X$20:X$34,$A$9)*$G$9+COUNTIF(X$20:X$34,$A$10)*$G$10+COUNTIF(X$20:X$34,$A$11)*$G$11+COUNTIF(X$20:X$34,$A$12)*$G$12+COUNTIF(X$20:X$34,$A$13)*$G$13+COUNTIF(X$20:X$34,$A$14)*$G$14+COUNTIF(X$20:X$34,$A$15)*$G$15)</x:f>
        <x:v>25.5</x:v>
      </x:c>
      <x:c r="Y40" s="108" t="n">
        <x:f>IF(Y$18="","",COUNTIF(Y$20:Y$34,$A$8)*$G$8+COUNTIF(Y$20:Y$34,$A$9)*$G$9+COUNTIF(Y$20:Y$34,$A$10)*$G$10+COUNTIF(Y$20:Y$34,$A$11)*$G$11+COUNTIF(Y$20:Y$34,$A$12)*$G$12+COUNTIF(Y$20:Y$34,$A$13)*$G$13+COUNTIF(Y$20:Y$34,$A$14)*$G$14+COUNTIF(Y$20:Y$34,$A$15)*$G$15)</x:f>
        <x:v>128.25</x:v>
      </x:c>
      <x:c r="Z40" s="108" t="n">
        <x:f>IF(Z$18="","",COUNTIF(Z$20:Z$34,$A$8)*$G$8+COUNTIF(Z$20:Z$34,$A$9)*$G$9+COUNTIF(Z$20:Z$34,$A$10)*$G$10+COUNTIF(Z$20:Z$34,$A$11)*$G$11+COUNTIF(Z$20:Z$34,$A$12)*$G$12+COUNTIF(Z$20:Z$34,$A$13)*$G$13+COUNTIF(Z$20:Z$34,$A$14)*$G$14+COUNTIF(Z$20:Z$34,$A$15)*$G$15)</x:f>
        <x:v>120</x:v>
      </x:c>
      <x:c r="AA40" s="108" t="n">
        <x:f>IF(AA$18="","",COUNTIF(AA$20:AA$34,$A$8)*$G$8+COUNTIF(AA$20:AA$34,$A$9)*$G$9+COUNTIF(AA$20:AA$34,$A$10)*$G$10+COUNTIF(AA$20:AA$34,$A$11)*$G$11+COUNTIF(AA$20:AA$34,$A$12)*$G$12+COUNTIF(AA$20:AA$34,$A$13)*$G$13+COUNTIF(AA$20:AA$34,$A$14)*$G$14+COUNTIF(AA$20:AA$34,$A$15)*$G$15)</x:f>
        <x:v>111.5</x:v>
      </x:c>
      <x:c r="AB40" s="108" t="n">
        <x:f>IF(AB$18="","",COUNTIF(AB$20:AB$34,$A$8)*$G$8+COUNTIF(AB$20:AB$34,$A$9)*$G$9+COUNTIF(AB$20:AB$34,$A$10)*$G$10+COUNTIF(AB$20:AB$34,$A$11)*$G$11+COUNTIF(AB$20:AB$34,$A$12)*$G$12+COUNTIF(AB$20:AB$34,$A$13)*$G$13+COUNTIF(AB$20:AB$34,$A$14)*$G$14+COUNTIF(AB$20:AB$34,$A$15)*$G$15)</x:f>
        <x:v>103</x:v>
      </x:c>
      <x:c r="AC40" s="108" t="n">
        <x:f>IF(AC$18="","",COUNTIF(AC$20:AC$34,$A$8)*$G$8+COUNTIF(AC$20:AC$34,$A$9)*$G$9+COUNTIF(AC$20:AC$34,$A$10)*$G$10+COUNTIF(AC$20:AC$34,$A$11)*$G$11+COUNTIF(AC$20:AC$34,$A$12)*$G$12+COUNTIF(AC$20:AC$34,$A$13)*$G$13+COUNTIF(AC$20:AC$34,$A$14)*$G$14+COUNTIF(AC$20:AC$34,$A$15)*$G$15)</x:f>
        <x:v>102.75</x:v>
      </x:c>
      <x:c r="AD40" s="108" t="n">
        <x:f>IF(AD$18="","",COUNTIF(AD$20:AD$34,$A$8)*$G$8+COUNTIF(AD$20:AD$34,$A$9)*$G$9+COUNTIF(AD$20:AD$34,$A$10)*$G$10+COUNTIF(AD$20:AD$34,$A$11)*$G$11+COUNTIF(AD$20:AD$34,$A$12)*$G$12+COUNTIF(AD$20:AD$34,$A$13)*$G$13+COUNTIF(AD$20:AD$34,$A$14)*$G$14+COUNTIF(AD$20:AD$34,$A$15)*$G$15)</x:f>
        <x:v>25.5</x:v>
      </x:c>
      <x:c r="AE40" s="108" t="n">
        <x:f>IF(AE$18="","",COUNTIF(AE$20:AE$34,$A$8)*$G$8+COUNTIF(AE$20:AE$34,$A$9)*$G$9+COUNTIF(AE$20:AE$34,$A$10)*$G$10+COUNTIF(AE$20:AE$34,$A$11)*$G$11+COUNTIF(AE$20:AE$34,$A$12)*$G$12+COUNTIF(AE$20:AE$34,$A$13)*$G$13+COUNTIF(AE$20:AE$34,$A$14)*$G$14+COUNTIF(AE$20:AE$34,$A$15)*$G$15)</x:f>
        <x:v>25.5</x:v>
      </x:c>
      <x:c r="AF40" s="108" t="n">
        <x:f>IF(AF$18="","",COUNTIF(AF$20:AF$34,$A$8)*$G$8+COUNTIF(AF$20:AF$34,$A$9)*$G$9+COUNTIF(AF$20:AF$34,$A$10)*$G$10+COUNTIF(AF$20:AF$34,$A$11)*$G$11+COUNTIF(AF$20:AF$34,$A$12)*$G$12+COUNTIF(AF$20:AF$34,$A$13)*$G$13+COUNTIF(AF$20:AF$34,$A$14)*$G$14+COUNTIF(AF$20:AF$34,$A$15)*$G$15)</x:f>
        <x:v>128.5</x:v>
      </x:c>
      <x:c r="AG40" s="108" t="str">
        <x:f>IF(AG$18="","",COUNTIF(AG$20:AG$34,$A$8)*$G$8+COUNTIF(AG$20:AG$34,$A$9)*$G$9+COUNTIF(AG$20:AG$34,$A$10)*$G$10+COUNTIF(AG$20:AG$34,$A$11)*$G$11+COUNTIF(AG$20:AG$34,$A$12)*$G$12+COUNTIF(AG$20:AG$34,$A$13)*$G$13+COUNTIF(AG$20:AG$34,$A$14)*$G$14+COUNTIF(AG$20:AG$34,$A$15)*$G$15)</x:f>
      </x:c>
      <x:c r="AH40" s="89"/>
      <x:c r="AI40" s="89"/>
      <x:c r="AJ40" s="89"/>
      <x:c r="AK40" s="89"/>
      <x:c r="AL40" s="89"/>
      <x:c r="AM40" s="89"/>
    </x:row>
  </x:sheetData>
  <x:mergeCells>
    <x:mergeCell ref="A1:F1"/>
    <x:mergeCell ref="A6:H6"/>
    <x:mergeCell ref="C17:AG17"/>
    <x:mergeCell ref="AH17:AM17"/>
    <x:mergeCell ref="A18:A19"/>
    <x:mergeCell ref="B18:B19"/>
    <x:mergeCell ref="A37:B37"/>
    <x:mergeCell ref="B3:C3"/>
    <x:mergeCell ref="D3:E3"/>
    <x:mergeCell ref="F3:G3"/>
    <x:mergeCell ref="I3:J3"/>
    <x:mergeCell ref="L3:N3"/>
    <x:mergeCell ref="B4:N4"/>
  </x:mergeCells>
  <x:conditionalFormatting sqref="C20:AG34">
    <x:cfRule type="expression" dxfId="130" priority="1">
      <x:formula>C20="1A"</x:formula>
    </x:cfRule>
    <x:cfRule type="expression" dxfId="131" priority="2">
      <x:formula>C20="1B"</x:formula>
    </x:cfRule>
    <x:cfRule type="expression" dxfId="132" priority="3">
      <x:formula>C20="2A"</x:formula>
    </x:cfRule>
    <x:cfRule type="expression" dxfId="133" priority="4">
      <x:formula>C20="2B"</x:formula>
    </x:cfRule>
    <x:cfRule type="expression" dxfId="134" priority="5">
      <x:formula>C20="FR"</x:formula>
    </x:cfRule>
    <x:cfRule type="expression" dxfId="135" priority="6">
      <x:formula>C20="F"</x:formula>
    </x:cfRule>
    <x:cfRule type="expression" dxfId="136" priority="7">
      <x:formula>C20="K"</x:formula>
    </x:cfRule>
    <x:cfRule type="expression" dxfId="137" priority="8">
      <x:formula>C20="U"</x:formula>
    </x:cfRule>
  </x:conditionalFormatting>
  <x:conditionalFormatting sqref="C18:AG40">
    <x:cfRule type="expression" dxfId="138" priority="9">
      <x:formula>C$18=""</x:formula>
    </x:cfRule>
  </x:conditionalFormatting>
  <x:conditionalFormatting sqref="C18:AG19">
    <x:cfRule type="expression" dxfId="139" priority="10">
      <x:formula>AND(C$18&lt;&gt;"",WEEKDAY(C$18,2)=6)</x:formula>
    </x:cfRule>
    <x:cfRule type="expression" dxfId="140" priority="11">
      <x:formula>AND(C$18&lt;&gt;"",WEEKDAY(C$18,2)=7)</x:formula>
    </x:cfRule>
    <x:cfRule type="expression" dxfId="196" priority="14">
      <x:formula>AND(C$18&lt;&gt;"",WEEKDAY(DATE($I$3,11,COLUMN()-2),2)=6)</x:formula>
    </x:cfRule>
    <x:cfRule type="expression" dxfId="197" priority="15">
      <x:formula>AND(C$18&lt;&gt;"",WEEKDAY(DATE($I$3,11,COLUMN()-2),2)=7)</x:formula>
    </x:cfRule>
  </x:conditionalFormatting>
  <x:conditionalFormatting sqref="C38:AG40">
    <x:cfRule type="expression" dxfId="141" priority="12">
      <x:formula>AND(C$18&lt;&gt;"",WEEKDAY(C$18,2)=6)</x:formula>
    </x:cfRule>
    <x:cfRule type="expression" dxfId="142" priority="13">
      <x:formula>AND(C$18&lt;&gt;"",WEEKDAY(C$18,2)=7)</x:formula>
    </x:cfRule>
    <x:cfRule type="expression" dxfId="198" priority="16">
      <x:formula>AND(C$18&lt;&gt;"",WEEKDAY(DATE($I$3,11,COLUMN()-2),2)=6)</x:formula>
    </x:cfRule>
    <x:cfRule type="expression" dxfId="199" priority="17">
      <x:formula>AND(C$18&lt;&gt;"",WEEKDAY(DATE($I$3,11,COLUMN()-2),2)=7)</x:formula>
    </x:cfRule>
  </x:conditionalFormatting>
  <x:dataValidations count="2">
    <x:dataValidation type="list" sqref="C20:AG34">
      <x:formula1>'November'!$A$8:$A$15</x:formula1>
    </x:dataValidation>
    <x:dataValidation type="list" sqref="I3">
      <x:formula1>"2025,2026,2027,2028,2029,2030"</x:formula1>
    </x:dataValidation>
  </x:dataValidations>
  <x:pageMargins left="0.7" right="0.7" top="0.75" bottom="0.75" header="0.3" footer="0.3"/>
</x:worksheet>
</file>

<file path=xl/worksheets/sheet1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20" hidden="0" customWidth="1"/>
    <x:col min="3" max="3" width="6.199999809265137" hidden="0" customWidth="1"/>
    <x:col min="4" max="4" width="6.199999809265137" hidden="0" customWidth="1"/>
    <x:col min="5" max="5" width="6.199999809265137" hidden="0" customWidth="1"/>
    <x:col min="6" max="6" width="6.199999809265137" hidden="0" customWidth="1"/>
    <x:col min="7" max="7" width="6.199999809265137" hidden="0" customWidth="1"/>
    <x:col min="8" max="8" width="6.199999809265137" hidden="0" customWidth="1"/>
    <x:col min="9" max="9" width="6.199999809265137" hidden="0" customWidth="1"/>
    <x:col min="10" max="10" width="6.199999809265137" hidden="0" customWidth="1"/>
    <x:col min="11" max="11" width="6.199999809265137" hidden="0" customWidth="1"/>
    <x:col min="12" max="12" width="6.199999809265137" hidden="0" customWidth="1"/>
    <x:col min="13" max="13" width="6.199999809265137" hidden="0" customWidth="1"/>
    <x:col min="14" max="14" width="6.199999809265137" hidden="0" customWidth="1"/>
    <x:col min="15" max="15" width="6.199999809265137" hidden="0" customWidth="1"/>
    <x:col min="16" max="16" width="6.199999809265137" hidden="0" customWidth="1"/>
    <x:col min="17" max="17" width="6.199999809265137" hidden="0" customWidth="1"/>
    <x:col min="18" max="18" width="6.199999809265137" hidden="0" customWidth="1"/>
    <x:col min="19" max="19" width="6.199999809265137" hidden="0" customWidth="1"/>
    <x:col min="20" max="20" width="6.199999809265137" hidden="0" customWidth="1"/>
    <x:col min="21" max="21" width="6.199999809265137" hidden="0" customWidth="1"/>
    <x:col min="22" max="22" width="6.199999809265137" hidden="0" customWidth="1"/>
    <x:col min="23" max="23" width="6.199999809265137" hidden="0" customWidth="1"/>
    <x:col min="24" max="24" width="6.199999809265137" hidden="0" customWidth="1"/>
    <x:col min="25" max="25" width="6.199999809265137" hidden="0" customWidth="1"/>
    <x:col min="26" max="26" width="6.199999809265137" hidden="0" customWidth="1"/>
    <x:col min="27" max="27" width="6.199999809265137" hidden="0" customWidth="1"/>
    <x:col min="28" max="28" width="6.199999809265137" hidden="0" customWidth="1"/>
    <x:col min="29" max="29" width="6.199999809265137" hidden="0" customWidth="1"/>
    <x:col min="30" max="30" width="6.199999809265137" hidden="0" customWidth="1"/>
    <x:col min="31" max="31" width="6.199999809265137" hidden="0" customWidth="1"/>
    <x:col min="32" max="32" width="6.199999809265137" hidden="0" customWidth="1"/>
    <x:col min="33" max="33" width="6.199999809265137" hidden="0" customWidth="1"/>
    <x:col min="34" max="34" width="12" hidden="0" customWidth="1"/>
    <x:col min="35" max="35" width="12" hidden="0" customWidth="1"/>
    <x:col min="36" max="36" width="12" hidden="0" customWidth="1"/>
    <x:col min="37" max="37" width="12" hidden="0" customWidth="1"/>
    <x:col min="38" max="38" width="12" hidden="0" customWidth="1"/>
    <x:col min="39" max="39" width="12" hidden="0" customWidth="1"/>
  </x:cols>
  <x:sheetData>
    <x:row r="1" ht="32" customHeight="1">
      <x:c r="A1" s="88" t="str">
        <x:v>Arbeitsplan / Dienstplan</x:v>
      </x:c>
      <x:c r="B1" s="88"/>
      <x:c r="C1" s="88"/>
      <x:c r="D1" s="88"/>
      <x:c r="E1" s="88"/>
      <x:c r="F1" s="88"/>
      <x:c r="G1" s="89"/>
      <x:c r="H1" s="89"/>
      <x:c r="I1" s="89"/>
      <x:c r="J1" s="89"/>
      <x:c r="K1" s="89"/>
      <x:c r="L1" s="89"/>
      <x:c r="M1" s="89"/>
      <x:c r="N1" s="89"/>
      <x:c r="O1" s="89"/>
      <x:c r="P1" s="89"/>
      <x:c r="Q1" s="89"/>
      <x:c r="R1" s="89"/>
      <x:c r="S1" s="89"/>
      <x:c r="T1" s="89"/>
      <x:c r="U1" s="89"/>
      <x:c r="V1" s="89"/>
      <x:c r="W1" s="89"/>
      <x:c r="X1" s="89"/>
      <x:c r="Y1" s="89"/>
      <x:c r="Z1" s="89"/>
      <x:c r="AA1" s="89"/>
      <x:c r="AB1" s="89"/>
      <x:c r="AC1" s="89"/>
      <x:c r="AD1" s="89"/>
      <x:c r="AE1" s="89"/>
      <x:c r="AF1" s="89"/>
      <x:c r="AG1" s="89"/>
      <x:c r="AH1" s="89"/>
      <x:c r="AI1" s="89"/>
      <x:c r="AJ1" s="89"/>
      <x:c r="AK1" s="89"/>
      <x:c r="AL1" s="89"/>
      <x:c r="AM1" s="89"/>
    </x:row>
    <x:row r="2">
      <x:c r="A2" s="89"/>
      <x:c r="B2" s="89"/>
      <x:c r="C2" s="89"/>
      <x:c r="D2" s="89"/>
      <x:c r="E2" s="89"/>
      <x:c r="F2" s="89"/>
      <x:c r="G2" s="89"/>
      <x:c r="H2" s="89"/>
      <x:c r="I2" s="89"/>
      <x:c r="J2" s="89"/>
      <x:c r="K2" s="89"/>
      <x:c r="L2" s="89"/>
      <x:c r="M2" s="89"/>
      <x:c r="N2" s="89"/>
      <x:c r="O2" s="89"/>
      <x:c r="P2" s="89"/>
      <x:c r="Q2" s="89"/>
      <x:c r="R2" s="89"/>
      <x:c r="S2" s="89"/>
      <x:c r="T2" s="89"/>
      <x:c r="U2" s="89"/>
      <x:c r="V2" s="89"/>
      <x:c r="W2" s="89"/>
      <x:c r="X2" s="89"/>
      <x:c r="Y2" s="89"/>
      <x:c r="Z2" s="89"/>
      <x:c r="AA2" s="89"/>
      <x:c r="AB2" s="89"/>
      <x:c r="AC2" s="89"/>
      <x:c r="AD2" s="89"/>
      <x:c r="AE2" s="89"/>
      <x:c r="AF2" s="89"/>
      <x:c r="AG2" s="89"/>
      <x:c r="AH2" s="89"/>
      <x:c r="AI2" s="89"/>
      <x:c r="AJ2" s="89"/>
      <x:c r="AK2" s="89"/>
      <x:c r="AL2" s="89"/>
      <x:c r="AM2" s="89"/>
    </x:row>
    <x:row r="3">
      <x:c r="A3" s="90" t="str">
        <x:v>Abteilung:</x:v>
      </x:c>
      <x:c r="B3" s="91" t="str">
        <x:v>Beispiel-Abteilung</x:v>
      </x:c>
      <x:c r="C3" s="91" t="str"/>
      <x:c r="D3" s="90" t="str">
        <x:v>Dienstplaner:</x:v>
      </x:c>
      <x:c r="E3" s="91" t="str"/>
      <x:c r="F3" s="91" t="str">
        <x:v>Max Müller</x:v>
      </x:c>
      <x:c r="G3" s="164" t="str"/>
      <x:c r="H3" s="90" t="str">
        <x:v>Jahr:</x:v>
      </x:c>
      <x:c r="I3" s="91" t="n">
        <x:v>2026</x:v>
      </x:c>
      <x:c r="J3" s="164" t="str"/>
      <x:c r="K3" s="90" t="str">
        <x:v>Monat:</x:v>
      </x:c>
      <x:c r="L3" s="91" t="str">
        <x:v>Dezember</x:v>
      </x:c>
      <x:c r="M3" s="91" t="str"/>
      <x:c r="N3" s="91" t="str"/>
      <x:c r="O3" s="89"/>
      <x:c r="P3" s="89"/>
      <x:c r="Q3" s="89"/>
      <x:c r="R3" s="89"/>
      <x:c r="S3" s="89"/>
      <x:c r="T3" s="89"/>
      <x:c r="U3" s="89"/>
      <x:c r="V3" s="89"/>
      <x:c r="W3" s="89"/>
      <x:c r="X3" s="89"/>
      <x:c r="Y3" s="89"/>
      <x:c r="Z3" s="89"/>
      <x:c r="AA3" s="89"/>
      <x:c r="AB3" s="89"/>
      <x:c r="AC3" s="89"/>
      <x:c r="AD3" s="89"/>
      <x:c r="AE3" s="89"/>
      <x:c r="AF3" s="89"/>
      <x:c r="AG3" s="89"/>
      <x:c r="AH3" s="89"/>
      <x:c r="AI3" s="89"/>
      <x:c r="AJ3" s="89"/>
      <x:c r="AK3" s="89"/>
      <x:c r="AL3" s="89"/>
      <x:c r="AM3" s="89"/>
    </x:row>
    <x:row r="4">
      <x:c r="A4" s="90" t="str">
        <x:v>Hinweis:</x:v>
      </x:c>
      <x:c r="B4" s="92" t="str">
        <x:v>Schichtcodes und Zeiten sind frei anpassbar. Die Arbeitsmappe ist nicht geschützt.</x:v>
      </x:c>
      <x:c r="C4" s="92" t="str"/>
      <x:c r="D4" s="92" t="str"/>
      <x:c r="E4" s="92" t="str"/>
      <x:c r="F4" s="92" t="str"/>
      <x:c r="G4" s="92" t="str"/>
      <x:c r="H4" s="92" t="str"/>
      <x:c r="I4" s="92" t="str"/>
      <x:c r="J4" s="92" t="str"/>
      <x:c r="K4" s="92" t="str"/>
      <x:c r="L4" s="92" t="str"/>
      <x:c r="M4" s="92" t="str"/>
      <x:c r="N4" s="92" t="str"/>
      <x:c r="O4" s="89"/>
      <x:c r="P4" s="89"/>
      <x:c r="Q4" s="89"/>
      <x:c r="R4" s="89"/>
      <x:c r="S4" s="89"/>
      <x:c r="T4" s="89"/>
      <x:c r="U4" s="89"/>
      <x:c r="V4" s="89"/>
      <x:c r="W4" s="89"/>
      <x:c r="X4" s="89"/>
      <x:c r="Y4" s="89"/>
      <x:c r="Z4" s="89"/>
      <x:c r="AA4" s="89"/>
      <x:c r="AB4" s="89"/>
      <x:c r="AC4" s="89"/>
      <x:c r="AD4" s="89"/>
      <x:c r="AE4" s="89"/>
      <x:c r="AF4" s="89"/>
      <x:c r="AG4" s="89"/>
      <x:c r="AH4" s="89"/>
      <x:c r="AI4" s="89"/>
      <x:c r="AJ4" s="89"/>
      <x:c r="AK4" s="89"/>
      <x:c r="AL4" s="89"/>
      <x:c r="AM4" s="89"/>
    </x:row>
    <x:row r="5">
      <x:c r="A5" s="89"/>
      <x:c r="B5" s="89"/>
      <x:c r="C5" s="89"/>
      <x:c r="D5" s="89"/>
      <x:c r="E5" s="89"/>
      <x:c r="F5" s="89"/>
      <x:c r="G5" s="89"/>
      <x:c r="H5" s="89"/>
      <x:c r="I5" s="89"/>
      <x:c r="J5" s="89"/>
      <x:c r="K5" s="89"/>
      <x:c r="L5" s="89"/>
      <x:c r="M5" s="89"/>
      <x:c r="N5" s="89"/>
      <x:c r="O5" s="89"/>
      <x:c r="P5" s="89"/>
      <x:c r="Q5" s="89"/>
      <x:c r="R5" s="89"/>
      <x:c r="S5" s="89"/>
      <x:c r="T5" s="89"/>
      <x:c r="U5" s="89"/>
      <x:c r="V5" s="89"/>
      <x:c r="W5" s="89"/>
      <x:c r="X5" s="89"/>
      <x:c r="Y5" s="89"/>
      <x:c r="Z5" s="89"/>
      <x:c r="AA5" s="89"/>
      <x:c r="AB5" s="89"/>
      <x:c r="AC5" s="89"/>
      <x:c r="AD5" s="89"/>
      <x:c r="AE5" s="89"/>
      <x:c r="AF5" s="89"/>
      <x:c r="AG5" s="89"/>
      <x:c r="AH5" s="89"/>
      <x:c r="AI5" s="89"/>
      <x:c r="AJ5" s="89"/>
      <x:c r="AK5" s="89"/>
      <x:c r="AL5" s="89"/>
      <x:c r="AM5" s="89"/>
    </x:row>
    <x:row r="6" ht="24" customHeight="1">
      <x:c r="A6" s="93" t="str">
        <x:v>Schichtcodes und Legende</x:v>
      </x:c>
      <x:c r="B6" s="93"/>
      <x:c r="C6" s="93"/>
      <x:c r="D6" s="93"/>
      <x:c r="E6" s="93"/>
      <x:c r="F6" s="93"/>
      <x:c r="G6" s="93"/>
      <x:c r="H6" s="93"/>
      <x:c r="I6" s="89"/>
      <x:c r="J6" s="89"/>
      <x:c r="K6" s="89"/>
      <x:c r="L6" s="89"/>
      <x:c r="M6" s="89"/>
      <x:c r="N6" s="89"/>
      <x:c r="O6" s="89"/>
      <x:c r="P6" s="89"/>
      <x:c r="Q6" s="89"/>
      <x:c r="R6" s="89"/>
      <x:c r="S6" s="89"/>
      <x:c r="T6" s="89"/>
      <x:c r="U6" s="89"/>
      <x:c r="V6" s="89"/>
      <x:c r="W6" s="89"/>
      <x:c r="X6" s="89"/>
      <x:c r="Y6" s="89"/>
      <x:c r="Z6" s="89"/>
      <x:c r="AA6" s="89"/>
      <x:c r="AB6" s="89"/>
      <x:c r="AC6" s="89"/>
      <x:c r="AD6" s="89"/>
      <x:c r="AE6" s="89"/>
      <x:c r="AF6" s="89"/>
      <x:c r="AG6" s="89"/>
      <x:c r="AH6" s="89"/>
      <x:c r="AI6" s="89"/>
      <x:c r="AJ6" s="89"/>
      <x:c r="AK6" s="89"/>
      <x:c r="AL6" s="89"/>
      <x:c r="AM6" s="89"/>
    </x:row>
    <x:row r="7" ht="24" customHeight="1">
      <x:c r="A7" s="94" t="str">
        <x:v>Code</x:v>
      </x:c>
      <x:c r="B7" s="94" t="str">
        <x:v>Bezeichnung</x:v>
      </x:c>
      <x:c r="C7" s="94" t="str">
        <x:v>Start 1</x:v>
      </x:c>
      <x:c r="D7" s="94" t="str">
        <x:v>Ende 1</x:v>
      </x:c>
      <x:c r="E7" s="94" t="str">
        <x:v>Start 2</x:v>
      </x:c>
      <x:c r="F7" s="94" t="str">
        <x:v>Ende 2</x:v>
      </x:c>
      <x:c r="G7" s="94" t="str">
        <x:v>Arbeitszeit</x:v>
      </x:c>
      <x:c r="H7" s="94" t="str">
        <x:v>Farbe</x:v>
      </x:c>
      <x:c r="I7" s="89"/>
      <x:c r="J7" s="89"/>
      <x:c r="K7" s="89"/>
      <x:c r="L7" s="89"/>
      <x:c r="M7" s="89"/>
      <x:c r="N7" s="89"/>
      <x:c r="O7" s="89"/>
      <x:c r="P7" s="89"/>
      <x:c r="Q7" s="89"/>
      <x:c r="R7" s="89"/>
      <x:c r="S7" s="89"/>
      <x:c r="T7" s="89"/>
      <x:c r="U7" s="89"/>
      <x:c r="V7" s="89"/>
      <x:c r="W7" s="89"/>
      <x:c r="X7" s="89"/>
      <x:c r="Y7" s="89"/>
      <x:c r="Z7" s="89"/>
      <x:c r="AA7" s="89"/>
      <x:c r="AB7" s="89"/>
      <x:c r="AC7" s="89"/>
      <x:c r="AD7" s="89"/>
      <x:c r="AE7" s="89"/>
      <x:c r="AF7" s="89"/>
      <x:c r="AG7" s="89"/>
      <x:c r="AH7" s="89"/>
      <x:c r="AI7" s="89"/>
      <x:c r="AJ7" s="89"/>
      <x:c r="AK7" s="89"/>
      <x:c r="AL7" s="89"/>
      <x:c r="AM7" s="89"/>
    </x:row>
    <x:row r="8">
      <x:c r="A8" s="91" t="str">
        <x:v>1A</x:v>
      </x:c>
      <x:c r="B8" s="91" t="str">
        <x:v>Frühdienst</x:v>
      </x:c>
      <x:c r="C8" s="91" t="str">
        <x:v>08:00</x:v>
      </x:c>
      <x:c r="D8" s="91" t="str">
        <x:v>16:30</x:v>
      </x:c>
      <x:c r="E8" s="91" t="str"/>
      <x:c r="F8" s="91" t="str"/>
      <x:c r="G8" s="168" t="n">
        <x:v>8.5</x:v>
      </x:c>
      <x:c r="H8" s="96" t="str">
        <x:v>1A</x:v>
      </x:c>
      <x:c r="I8" s="89"/>
      <x:c r="J8" s="89"/>
      <x:c r="K8" s="89"/>
      <x:c r="L8" s="89"/>
      <x:c r="M8" s="89"/>
      <x:c r="N8" s="89"/>
      <x:c r="O8" s="89"/>
      <x:c r="P8" s="89"/>
      <x:c r="Q8" s="89"/>
      <x:c r="R8" s="89"/>
      <x:c r="S8" s="89"/>
      <x:c r="T8" s="89"/>
      <x:c r="U8" s="89"/>
      <x:c r="V8" s="89"/>
      <x:c r="W8" s="89"/>
      <x:c r="X8" s="89"/>
      <x:c r="Y8" s="89"/>
      <x:c r="Z8" s="89"/>
      <x:c r="AA8" s="89"/>
      <x:c r="AB8" s="89"/>
      <x:c r="AC8" s="89"/>
      <x:c r="AD8" s="89"/>
      <x:c r="AE8" s="89"/>
      <x:c r="AF8" s="89"/>
      <x:c r="AG8" s="89"/>
      <x:c r="AH8" s="89"/>
      <x:c r="AI8" s="89"/>
      <x:c r="AJ8" s="89"/>
      <x:c r="AK8" s="89"/>
      <x:c r="AL8" s="89"/>
      <x:c r="AM8" s="89"/>
    </x:row>
    <x:row r="9">
      <x:c r="A9" s="91" t="str">
        <x:v>1B</x:v>
      </x:c>
      <x:c r="B9" s="91" t="str">
        <x:v>Spätdienst</x:v>
      </x:c>
      <x:c r="C9" s="91" t="str">
        <x:v>10:45</x:v>
      </x:c>
      <x:c r="D9" s="91" t="str">
        <x:v>19:15</x:v>
      </x:c>
      <x:c r="E9" s="91" t="str"/>
      <x:c r="F9" s="91" t="str"/>
      <x:c r="G9" s="168" t="n">
        <x:v>8.5</x:v>
      </x:c>
      <x:c r="H9" s="97" t="str">
        <x:v>1B</x:v>
      </x:c>
      <x:c r="I9" s="89"/>
      <x:c r="J9" s="89"/>
      <x:c r="K9" s="89"/>
      <x:c r="L9" s="89"/>
      <x:c r="M9" s="89"/>
      <x:c r="N9" s="89"/>
      <x:c r="O9" s="89"/>
      <x:c r="P9" s="89"/>
      <x:c r="Q9" s="89"/>
      <x:c r="R9" s="89"/>
      <x:c r="S9" s="89"/>
      <x:c r="T9" s="89"/>
      <x:c r="U9" s="89"/>
      <x:c r="V9" s="89"/>
      <x:c r="W9" s="89"/>
      <x:c r="X9" s="89"/>
      <x:c r="Y9" s="89"/>
      <x:c r="Z9" s="89"/>
      <x:c r="AA9" s="89"/>
      <x:c r="AB9" s="89"/>
      <x:c r="AC9" s="89"/>
      <x:c r="AD9" s="89"/>
      <x:c r="AE9" s="89"/>
      <x:c r="AF9" s="89"/>
      <x:c r="AG9" s="89"/>
      <x:c r="AH9" s="89"/>
      <x:c r="AI9" s="89"/>
      <x:c r="AJ9" s="89"/>
      <x:c r="AK9" s="89"/>
      <x:c r="AL9" s="89"/>
      <x:c r="AM9" s="89"/>
    </x:row>
    <x:row r="10">
      <x:c r="A10" s="91" t="str">
        <x:v>2A</x:v>
      </x:c>
      <x:c r="B10" s="91" t="str">
        <x:v>Geteilter Dienst</x:v>
      </x:c>
      <x:c r="C10" s="91" t="str">
        <x:v>08:00</x:v>
      </x:c>
      <x:c r="D10" s="91" t="str">
        <x:v>12:00</x:v>
      </x:c>
      <x:c r="E10" s="91" t="str">
        <x:v>13:15</x:v>
      </x:c>
      <x:c r="F10" s="91" t="str">
        <x:v>18:00</x:v>
      </x:c>
      <x:c r="G10" s="168" t="n">
        <x:v>8.75</x:v>
      </x:c>
      <x:c r="H10" s="98" t="str">
        <x:v>2A</x:v>
      </x:c>
      <x:c r="I10" s="89"/>
      <x:c r="J10" s="89"/>
      <x:c r="K10" s="89"/>
      <x:c r="L10" s="89"/>
      <x:c r="M10" s="89"/>
      <x:c r="N10" s="89"/>
      <x:c r="O10" s="89"/>
      <x:c r="P10" s="89"/>
      <x:c r="Q10" s="89"/>
      <x:c r="R10" s="89"/>
      <x:c r="S10" s="89"/>
      <x:c r="T10" s="89"/>
      <x:c r="U10" s="89"/>
      <x:c r="V10" s="89"/>
      <x:c r="W10" s="89"/>
      <x:c r="X10" s="89"/>
      <x:c r="Y10" s="89"/>
      <x:c r="Z10" s="89"/>
      <x:c r="AA10" s="89"/>
      <x:c r="AB10" s="89"/>
      <x:c r="AC10" s="89"/>
      <x:c r="AD10" s="89"/>
      <x:c r="AE10" s="89"/>
      <x:c r="AF10" s="89"/>
      <x:c r="AG10" s="89"/>
      <x:c r="AH10" s="89"/>
      <x:c r="AI10" s="89"/>
      <x:c r="AJ10" s="89"/>
      <x:c r="AK10" s="89"/>
      <x:c r="AL10" s="89"/>
      <x:c r="AM10" s="89"/>
    </x:row>
    <x:row r="11">
      <x:c r="A11" s="91" t="str">
        <x:v>2B</x:v>
      </x:c>
      <x:c r="B11" s="91" t="str">
        <x:v>Abenddienst</x:v>
      </x:c>
      <x:c r="C11" s="91" t="str">
        <x:v>13:00</x:v>
      </x:c>
      <x:c r="D11" s="91" t="str">
        <x:v>21:30</x:v>
      </x:c>
      <x:c r="E11" s="91" t="str"/>
      <x:c r="F11" s="91" t="str"/>
      <x:c r="G11" s="168" t="n">
        <x:v>8.5</x:v>
      </x:c>
      <x:c r="H11" s="99" t="str">
        <x:v>2B</x:v>
      </x:c>
      <x:c r="I11" s="89"/>
      <x:c r="J11" s="89"/>
      <x:c r="K11" s="89"/>
      <x:c r="L11" s="89"/>
      <x:c r="M11" s="89"/>
      <x:c r="N11" s="89"/>
      <x:c r="O11" s="89"/>
      <x:c r="P11" s="89"/>
      <x:c r="Q11" s="89"/>
      <x:c r="R11" s="89"/>
      <x:c r="S11" s="89"/>
      <x:c r="T11" s="89"/>
      <x:c r="U11" s="89"/>
      <x:c r="V11" s="89"/>
      <x:c r="W11" s="89"/>
      <x:c r="X11" s="89"/>
      <x:c r="Y11" s="89"/>
      <x:c r="Z11" s="89"/>
      <x:c r="AA11" s="89"/>
      <x:c r="AB11" s="89"/>
      <x:c r="AC11" s="89"/>
      <x:c r="AD11" s="89"/>
      <x:c r="AE11" s="89"/>
      <x:c r="AF11" s="89"/>
      <x:c r="AG11" s="89"/>
      <x:c r="AH11" s="89"/>
      <x:c r="AI11" s="89"/>
      <x:c r="AJ11" s="89"/>
      <x:c r="AK11" s="89"/>
      <x:c r="AL11" s="89"/>
      <x:c r="AM11" s="89"/>
    </x:row>
    <x:row r="12">
      <x:c r="A12" s="91" t="str">
        <x:v>FR</x:v>
      </x:c>
      <x:c r="B12" s="91" t="str">
        <x:v>Frei</x:v>
      </x:c>
      <x:c r="C12" s="91" t="str"/>
      <x:c r="D12" s="91" t="str"/>
      <x:c r="E12" s="91" t="str"/>
      <x:c r="F12" s="91" t="str"/>
      <x:c r="G12" s="168" t="n">
        <x:v>0</x:v>
      </x:c>
      <x:c r="H12" s="100" t="str">
        <x:v>FR</x:v>
      </x:c>
      <x:c r="I12" s="89"/>
      <x:c r="J12" s="89"/>
      <x:c r="K12" s="89"/>
      <x:c r="L12" s="89"/>
      <x:c r="M12" s="89"/>
      <x:c r="N12" s="89"/>
      <x:c r="O12" s="89"/>
      <x:c r="P12" s="89"/>
      <x:c r="Q12" s="89"/>
      <x:c r="R12" s="89"/>
      <x:c r="S12" s="89"/>
      <x:c r="T12" s="89"/>
      <x:c r="U12" s="89"/>
      <x:c r="V12" s="89"/>
      <x:c r="W12" s="89"/>
      <x:c r="X12" s="89"/>
      <x:c r="Y12" s="89"/>
      <x:c r="Z12" s="89"/>
      <x:c r="AA12" s="89"/>
      <x:c r="AB12" s="89"/>
      <x:c r="AC12" s="89"/>
      <x:c r="AD12" s="89"/>
      <x:c r="AE12" s="89"/>
      <x:c r="AF12" s="89"/>
      <x:c r="AG12" s="89"/>
      <x:c r="AH12" s="89"/>
      <x:c r="AI12" s="89"/>
      <x:c r="AJ12" s="89"/>
      <x:c r="AK12" s="89"/>
      <x:c r="AL12" s="89"/>
      <x:c r="AM12" s="89"/>
    </x:row>
    <x:row r="13">
      <x:c r="A13" s="91" t="str">
        <x:v>F</x:v>
      </x:c>
      <x:c r="B13" s="91" t="str">
        <x:v>Ferien / Urlaub</x:v>
      </x:c>
      <x:c r="C13" s="91" t="str"/>
      <x:c r="D13" s="91" t="str"/>
      <x:c r="E13" s="91" t="str"/>
      <x:c r="F13" s="91" t="str"/>
      <x:c r="G13" s="168" t="n">
        <x:v>0</x:v>
      </x:c>
      <x:c r="H13" s="101" t="str">
        <x:v>F</x:v>
      </x:c>
      <x:c r="I13" s="89"/>
      <x:c r="J13" s="89"/>
      <x:c r="K13" s="89"/>
      <x:c r="L13" s="89"/>
      <x:c r="M13" s="89"/>
      <x:c r="N13" s="89"/>
      <x:c r="O13" s="89"/>
      <x:c r="P13" s="89"/>
      <x:c r="Q13" s="89"/>
      <x:c r="R13" s="89"/>
      <x:c r="S13" s="89"/>
      <x:c r="T13" s="89"/>
      <x:c r="U13" s="89"/>
      <x:c r="V13" s="89"/>
      <x:c r="W13" s="89"/>
      <x:c r="X13" s="89"/>
      <x:c r="Y13" s="89"/>
      <x:c r="Z13" s="89"/>
      <x:c r="AA13" s="89"/>
      <x:c r="AB13" s="89"/>
      <x:c r="AC13" s="89"/>
      <x:c r="AD13" s="89"/>
      <x:c r="AE13" s="89"/>
      <x:c r="AF13" s="89"/>
      <x:c r="AG13" s="89"/>
      <x:c r="AH13" s="89"/>
      <x:c r="AI13" s="89"/>
      <x:c r="AJ13" s="89"/>
      <x:c r="AK13" s="89"/>
      <x:c r="AL13" s="89"/>
      <x:c r="AM13" s="89"/>
    </x:row>
    <x:row r="14">
      <x:c r="A14" s="91" t="str">
        <x:v>K</x:v>
      </x:c>
      <x:c r="B14" s="91" t="str">
        <x:v>Krank</x:v>
      </x:c>
      <x:c r="C14" s="91" t="str"/>
      <x:c r="D14" s="91" t="str"/>
      <x:c r="E14" s="91" t="str"/>
      <x:c r="F14" s="91" t="str"/>
      <x:c r="G14" s="168" t="n">
        <x:v>0</x:v>
      </x:c>
      <x:c r="H14" s="102" t="str">
        <x:v>K</x:v>
      </x:c>
      <x:c r="I14" s="89"/>
      <x:c r="J14" s="89"/>
      <x:c r="K14" s="89"/>
      <x:c r="L14" s="89"/>
      <x:c r="M14" s="89"/>
      <x:c r="N14" s="89"/>
      <x:c r="O14" s="89"/>
      <x:c r="P14" s="89"/>
      <x:c r="Q14" s="89"/>
      <x:c r="R14" s="89"/>
      <x:c r="S14" s="89"/>
      <x:c r="T14" s="89"/>
      <x:c r="U14" s="89"/>
      <x:c r="V14" s="89"/>
      <x:c r="W14" s="89"/>
      <x:c r="X14" s="89"/>
      <x:c r="Y14" s="89"/>
      <x:c r="Z14" s="89"/>
      <x:c r="AA14" s="89"/>
      <x:c r="AB14" s="89"/>
      <x:c r="AC14" s="89"/>
      <x:c r="AD14" s="89"/>
      <x:c r="AE14" s="89"/>
      <x:c r="AF14" s="89"/>
      <x:c r="AG14" s="89"/>
      <x:c r="AH14" s="89"/>
      <x:c r="AI14" s="89"/>
      <x:c r="AJ14" s="89"/>
      <x:c r="AK14" s="89"/>
      <x:c r="AL14" s="89"/>
      <x:c r="AM14" s="89"/>
    </x:row>
    <x:row r="15">
      <x:c r="A15" s="91" t="str">
        <x:v>U</x:v>
      </x:c>
      <x:c r="B15" s="91" t="str">
        <x:v>Unfall</x:v>
      </x:c>
      <x:c r="C15" s="91" t="str"/>
      <x:c r="D15" s="91" t="str"/>
      <x:c r="E15" s="91" t="str"/>
      <x:c r="F15" s="91" t="str"/>
      <x:c r="G15" s="168" t="n">
        <x:v>0</x:v>
      </x:c>
      <x:c r="H15" s="103" t="str">
        <x:v>U</x:v>
      </x:c>
      <x:c r="I15" s="89"/>
      <x:c r="J15" s="89"/>
      <x:c r="K15" s="89"/>
      <x:c r="L15" s="89"/>
      <x:c r="M15" s="89"/>
      <x:c r="N15" s="89"/>
      <x:c r="O15" s="89"/>
      <x:c r="P15" s="89"/>
      <x:c r="Q15" s="89"/>
      <x:c r="R15" s="89"/>
      <x:c r="S15" s="89"/>
      <x:c r="T15" s="89"/>
      <x:c r="U15" s="89"/>
      <x:c r="V15" s="89"/>
      <x:c r="W15" s="89"/>
      <x:c r="X15" s="89"/>
      <x:c r="Y15" s="89"/>
      <x:c r="Z15" s="89"/>
      <x:c r="AA15" s="89"/>
      <x:c r="AB15" s="89"/>
      <x:c r="AC15" s="89"/>
      <x:c r="AD15" s="89"/>
      <x:c r="AE15" s="89"/>
      <x:c r="AF15" s="89"/>
      <x:c r="AG15" s="89"/>
      <x:c r="AH15" s="89"/>
      <x:c r="AI15" s="89"/>
      <x:c r="AJ15" s="89"/>
      <x:c r="AK15" s="89"/>
      <x:c r="AL15" s="89"/>
      <x:c r="AM15" s="89"/>
    </x:row>
    <x:row r="16">
      <x:c r="A16" s="89"/>
      <x:c r="B16" s="89"/>
      <x:c r="C16" s="89"/>
      <x:c r="D16" s="89"/>
      <x:c r="E16" s="89"/>
      <x:c r="F16" s="89"/>
      <x:c r="G16" s="89"/>
      <x:c r="H16" s="89"/>
      <x:c r="I16" s="89"/>
      <x:c r="J16" s="89"/>
      <x:c r="K16" s="89"/>
      <x:c r="L16" s="89"/>
      <x:c r="M16" s="89"/>
      <x:c r="N16" s="89"/>
      <x:c r="O16" s="89"/>
      <x:c r="P16" s="89"/>
      <x:c r="Q16" s="89"/>
      <x:c r="R16" s="89"/>
      <x:c r="S16" s="89"/>
      <x:c r="T16" s="89"/>
      <x:c r="U16" s="89"/>
      <x:c r="V16" s="89"/>
      <x:c r="W16" s="89"/>
      <x:c r="X16" s="89"/>
      <x:c r="Y16" s="89"/>
      <x:c r="Z16" s="89"/>
      <x:c r="AA16" s="89"/>
      <x:c r="AB16" s="89"/>
      <x:c r="AC16" s="89"/>
      <x:c r="AD16" s="89"/>
      <x:c r="AE16" s="89"/>
      <x:c r="AF16" s="89"/>
      <x:c r="AG16" s="89"/>
      <x:c r="AH16" s="89"/>
      <x:c r="AI16" s="89"/>
      <x:c r="AJ16" s="89"/>
      <x:c r="AK16" s="89"/>
      <x:c r="AL16" s="89"/>
      <x:c r="AM16" s="89"/>
    </x:row>
    <x:row r="17" ht="24" customHeight="1">
      <x:c r="A17" s="89"/>
      <x:c r="B17" s="89"/>
      <x:c r="C17" s="93" t="str">
        <x:v>Dezember</x:v>
      </x:c>
      <x:c r="D17" s="93"/>
      <x:c r="E17" s="93"/>
      <x:c r="F17" s="93"/>
      <x:c r="G17" s="93"/>
      <x:c r="H17" s="93"/>
      <x:c r="I17" s="93"/>
      <x:c r="J17" s="93"/>
      <x:c r="K17" s="93"/>
      <x:c r="L17" s="93"/>
      <x:c r="M17" s="93"/>
      <x:c r="N17" s="93"/>
      <x:c r="O17" s="93"/>
      <x:c r="P17" s="93"/>
      <x:c r="Q17" s="93"/>
      <x:c r="R17" s="93"/>
      <x:c r="S17" s="93"/>
      <x:c r="T17" s="93"/>
      <x:c r="U17" s="93"/>
      <x:c r="V17" s="93"/>
      <x:c r="W17" s="93"/>
      <x:c r="X17" s="93"/>
      <x:c r="Y17" s="93"/>
      <x:c r="Z17" s="93"/>
      <x:c r="AA17" s="93"/>
      <x:c r="AB17" s="93"/>
      <x:c r="AC17" s="93"/>
      <x:c r="AD17" s="93"/>
      <x:c r="AE17" s="93"/>
      <x:c r="AF17" s="93"/>
      <x:c r="AG17" s="93"/>
      <x:c r="AH17" s="93" t="str">
        <x:v>Monatliche Kontrolle</x:v>
      </x:c>
      <x:c r="AI17" s="93"/>
      <x:c r="AJ17" s="93"/>
      <x:c r="AK17" s="93"/>
      <x:c r="AL17" s="93"/>
      <x:c r="AM17" s="93"/>
    </x:row>
    <x:row r="18" ht="24" customHeight="1">
      <x:c r="A18" s="94" t="str">
        <x:v>MitarbeiterIn</x:v>
      </x:c>
      <x:c r="B18" s="94" t="str">
        <x:v>Bemerkung</x:v>
      </x:c>
      <x:c r="C18" s="104" t="str">
        <x:f>IF(COLUMN()-2&lt;=DAY(EOMONTH(DATE($I$3,12,1),0)),RIGHT("0"&amp;COLUMN()-2,2)&amp;"."&amp;RIGHT("0"&amp;12,2)&amp;".","")</x:f>
        <x:v>1.12.</x:v>
      </x:c>
      <x:c r="D18" s="104" t="str">
        <x:f>IF(COLUMN()-2&lt;=DAY(EOMONTH(DATE($I$3,12,1),0)),RIGHT("0"&amp;COLUMN()-2,2)&amp;"."&amp;RIGHT("0"&amp;12,2)&amp;".","")</x:f>
        <x:v>2.12.</x:v>
      </x:c>
      <x:c r="E18" s="104" t="str">
        <x:f>IF(COLUMN()-2&lt;=DAY(EOMONTH(DATE($I$3,12,1),0)),RIGHT("0"&amp;COLUMN()-2,2)&amp;"."&amp;RIGHT("0"&amp;12,2)&amp;".","")</x:f>
        <x:v>3.12.</x:v>
      </x:c>
      <x:c r="F18" s="104" t="str">
        <x:f>IF(COLUMN()-2&lt;=DAY(EOMONTH(DATE($I$3,12,1),0)),RIGHT("0"&amp;COLUMN()-2,2)&amp;"."&amp;RIGHT("0"&amp;12,2)&amp;".","")</x:f>
        <x:v>4.12.</x:v>
      </x:c>
      <x:c r="G18" s="104" t="str">
        <x:f>IF(COLUMN()-2&lt;=DAY(EOMONTH(DATE($I$3,12,1),0)),RIGHT("0"&amp;COLUMN()-2,2)&amp;"."&amp;RIGHT("0"&amp;12,2)&amp;".","")</x:f>
        <x:v>5.12.</x:v>
      </x:c>
      <x:c r="H18" s="104" t="str">
        <x:f>IF(COLUMN()-2&lt;=DAY(EOMONTH(DATE($I$3,12,1),0)),RIGHT("0"&amp;COLUMN()-2,2)&amp;"."&amp;RIGHT("0"&amp;12,2)&amp;".","")</x:f>
        <x:v>6.12.</x:v>
      </x:c>
      <x:c r="I18" s="104" t="str">
        <x:f>IF(COLUMN()-2&lt;=DAY(EOMONTH(DATE($I$3,12,1),0)),RIGHT("0"&amp;COLUMN()-2,2)&amp;"."&amp;RIGHT("0"&amp;12,2)&amp;".","")</x:f>
        <x:v>7.12.</x:v>
      </x:c>
      <x:c r="J18" s="104" t="str">
        <x:f>IF(COLUMN()-2&lt;=DAY(EOMONTH(DATE($I$3,12,1),0)),RIGHT("0"&amp;COLUMN()-2,2)&amp;"."&amp;RIGHT("0"&amp;12,2)&amp;".","")</x:f>
        <x:v>8.12.</x:v>
      </x:c>
      <x:c r="K18" s="104" t="str">
        <x:f>IF(COLUMN()-2&lt;=DAY(EOMONTH(DATE($I$3,12,1),0)),RIGHT("0"&amp;COLUMN()-2,2)&amp;"."&amp;RIGHT("0"&amp;12,2)&amp;".","")</x:f>
        <x:v>9.12.</x:v>
      </x:c>
      <x:c r="L18" s="104" t="str">
        <x:f>IF(COLUMN()-2&lt;=DAY(EOMONTH(DATE($I$3,12,1),0)),RIGHT("0"&amp;COLUMN()-2,2)&amp;"."&amp;RIGHT("0"&amp;12,2)&amp;".","")</x:f>
        <x:v>10.12.</x:v>
      </x:c>
      <x:c r="M18" s="104" t="str">
        <x:f>IF(COLUMN()-2&lt;=DAY(EOMONTH(DATE($I$3,12,1),0)),RIGHT("0"&amp;COLUMN()-2,2)&amp;"."&amp;RIGHT("0"&amp;12,2)&amp;".","")</x:f>
        <x:v>11.12.</x:v>
      </x:c>
      <x:c r="N18" s="104" t="str">
        <x:f>IF(COLUMN()-2&lt;=DAY(EOMONTH(DATE($I$3,12,1),0)),RIGHT("0"&amp;COLUMN()-2,2)&amp;"."&amp;RIGHT("0"&amp;12,2)&amp;".","")</x:f>
        <x:v>12.12.</x:v>
      </x:c>
      <x:c r="O18" s="104" t="str">
        <x:f>IF(COLUMN()-2&lt;=DAY(EOMONTH(DATE($I$3,12,1),0)),RIGHT("0"&amp;COLUMN()-2,2)&amp;"."&amp;RIGHT("0"&amp;12,2)&amp;".","")</x:f>
        <x:v>13.12.</x:v>
      </x:c>
      <x:c r="P18" s="104" t="str">
        <x:f>IF(COLUMN()-2&lt;=DAY(EOMONTH(DATE($I$3,12,1),0)),RIGHT("0"&amp;COLUMN()-2,2)&amp;"."&amp;RIGHT("0"&amp;12,2)&amp;".","")</x:f>
        <x:v>14.12.</x:v>
      </x:c>
      <x:c r="Q18" s="104" t="str">
        <x:f>IF(COLUMN()-2&lt;=DAY(EOMONTH(DATE($I$3,12,1),0)),RIGHT("0"&amp;COLUMN()-2,2)&amp;"."&amp;RIGHT("0"&amp;12,2)&amp;".","")</x:f>
        <x:v>15.12.</x:v>
      </x:c>
      <x:c r="R18" s="104" t="str">
        <x:f>IF(COLUMN()-2&lt;=DAY(EOMONTH(DATE($I$3,12,1),0)),RIGHT("0"&amp;COLUMN()-2,2)&amp;"."&amp;RIGHT("0"&amp;12,2)&amp;".","")</x:f>
        <x:v>16.12.</x:v>
      </x:c>
      <x:c r="S18" s="104" t="str">
        <x:f>IF(COLUMN()-2&lt;=DAY(EOMONTH(DATE($I$3,12,1),0)),RIGHT("0"&amp;COLUMN()-2,2)&amp;"."&amp;RIGHT("0"&amp;12,2)&amp;".","")</x:f>
        <x:v>17.12.</x:v>
      </x:c>
      <x:c r="T18" s="104" t="str">
        <x:f>IF(COLUMN()-2&lt;=DAY(EOMONTH(DATE($I$3,12,1),0)),RIGHT("0"&amp;COLUMN()-2,2)&amp;"."&amp;RIGHT("0"&amp;12,2)&amp;".","")</x:f>
        <x:v>18.12.</x:v>
      </x:c>
      <x:c r="U18" s="104" t="str">
        <x:f>IF(COLUMN()-2&lt;=DAY(EOMONTH(DATE($I$3,12,1),0)),RIGHT("0"&amp;COLUMN()-2,2)&amp;"."&amp;RIGHT("0"&amp;12,2)&amp;".","")</x:f>
        <x:v>19.12.</x:v>
      </x:c>
      <x:c r="V18" s="104" t="str">
        <x:f>IF(COLUMN()-2&lt;=DAY(EOMONTH(DATE($I$3,12,1),0)),RIGHT("0"&amp;COLUMN()-2,2)&amp;"."&amp;RIGHT("0"&amp;12,2)&amp;".","")</x:f>
        <x:v>20.12.</x:v>
      </x:c>
      <x:c r="W18" s="104" t="str">
        <x:f>IF(COLUMN()-2&lt;=DAY(EOMONTH(DATE($I$3,12,1),0)),RIGHT("0"&amp;COLUMN()-2,2)&amp;"."&amp;RIGHT("0"&amp;12,2)&amp;".","")</x:f>
        <x:v>21.12.</x:v>
      </x:c>
      <x:c r="X18" s="104" t="str">
        <x:f>IF(COLUMN()-2&lt;=DAY(EOMONTH(DATE($I$3,12,1),0)),RIGHT("0"&amp;COLUMN()-2,2)&amp;"."&amp;RIGHT("0"&amp;12,2)&amp;".","")</x:f>
        <x:v>22.12.</x:v>
      </x:c>
      <x:c r="Y18" s="104" t="str">
        <x:f>IF(COLUMN()-2&lt;=DAY(EOMONTH(DATE($I$3,12,1),0)),RIGHT("0"&amp;COLUMN()-2,2)&amp;"."&amp;RIGHT("0"&amp;12,2)&amp;".","")</x:f>
        <x:v>23.12.</x:v>
      </x:c>
      <x:c r="Z18" s="104" t="str">
        <x:f>IF(COLUMN()-2&lt;=DAY(EOMONTH(DATE($I$3,12,1),0)),RIGHT("0"&amp;COLUMN()-2,2)&amp;"."&amp;RIGHT("0"&amp;12,2)&amp;".","")</x:f>
        <x:v>24.12.</x:v>
      </x:c>
      <x:c r="AA18" s="104" t="str">
        <x:f>IF(COLUMN()-2&lt;=DAY(EOMONTH(DATE($I$3,12,1),0)),RIGHT("0"&amp;COLUMN()-2,2)&amp;"."&amp;RIGHT("0"&amp;12,2)&amp;".","")</x:f>
        <x:v>25.12.</x:v>
      </x:c>
      <x:c r="AB18" s="104" t="str">
        <x:f>IF(COLUMN()-2&lt;=DAY(EOMONTH(DATE($I$3,12,1),0)),RIGHT("0"&amp;COLUMN()-2,2)&amp;"."&amp;RIGHT("0"&amp;12,2)&amp;".","")</x:f>
        <x:v>26.12.</x:v>
      </x:c>
      <x:c r="AC18" s="104" t="str">
        <x:f>IF(COLUMN()-2&lt;=DAY(EOMONTH(DATE($I$3,12,1),0)),RIGHT("0"&amp;COLUMN()-2,2)&amp;"."&amp;RIGHT("0"&amp;12,2)&amp;".","")</x:f>
        <x:v>27.12.</x:v>
      </x:c>
      <x:c r="AD18" s="104" t="str">
        <x:f>IF(COLUMN()-2&lt;=DAY(EOMONTH(DATE($I$3,12,1),0)),RIGHT("0"&amp;COLUMN()-2,2)&amp;"."&amp;RIGHT("0"&amp;12,2)&amp;".","")</x:f>
        <x:v>28.12.</x:v>
      </x:c>
      <x:c r="AE18" s="104" t="str">
        <x:f>IF(COLUMN()-2&lt;=DAY(EOMONTH(DATE($I$3,12,1),0)),RIGHT("0"&amp;COLUMN()-2,2)&amp;"."&amp;RIGHT("0"&amp;12,2)&amp;".","")</x:f>
        <x:v>29.12.</x:v>
      </x:c>
      <x:c r="AF18" s="104" t="str">
        <x:f>IF(COLUMN()-2&lt;=DAY(EOMONTH(DATE($I$3,12,1),0)),RIGHT("0"&amp;COLUMN()-2,2)&amp;"."&amp;RIGHT("0"&amp;12,2)&amp;".","")</x:f>
        <x:v>30.12.</x:v>
      </x:c>
      <x:c r="AG18" s="104" t="str">
        <x:f>IF(COLUMN()-2&lt;=DAY(EOMONTH(DATE($I$3,12,1),0)),RIGHT("0"&amp;COLUMN()-2,2)&amp;"."&amp;RIGHT("0"&amp;12,2)&amp;".","")</x:f>
        <x:v>31.12.</x:v>
      </x:c>
      <x:c r="AH18" s="94" t="str">
        <x:v>Dienste</x:v>
      </x:c>
      <x:c r="AI18" s="94" t="str">
        <x:v>Arbeitsstunden</x:v>
      </x:c>
      <x:c r="AJ18" s="94" t="str">
        <x:v>Frei</x:v>
      </x:c>
      <x:c r="AK18" s="94" t="str">
        <x:v>Ferien</x:v>
      </x:c>
      <x:c r="AL18" s="94" t="str">
        <x:v>Krank</x:v>
      </x:c>
      <x:c r="AM18" s="94" t="str">
        <x:v>Unfall</x:v>
      </x:c>
    </x:row>
    <x:row r="19" ht="24" customHeight="1">
      <x:c r="A19" s="94"/>
      <x:c r="B19" s="94"/>
      <x:c r="C19" s="94" t="str">
        <x:f>IF(COLUMN()-2&lt;=DAY(EOMONTH(DATE($I$3,12,1),0)),CHOOSE(WEEKDAY(DATE($I$3,12,COLUMN()-2),2),"Mo","Di","Mi","Do","Fr","Sa","So"),"")</x:f>
        <x:v>Di</x:v>
      </x:c>
      <x:c r="D19" s="94" t="str">
        <x:f>IF(COLUMN()-2&lt;=DAY(EOMONTH(DATE($I$3,12,1),0)),CHOOSE(WEEKDAY(DATE($I$3,12,COLUMN()-2),2),"Mo","Di","Mi","Do","Fr","Sa","So"),"")</x:f>
        <x:v>Mi</x:v>
      </x:c>
      <x:c r="E19" s="94" t="str">
        <x:f>IF(COLUMN()-2&lt;=DAY(EOMONTH(DATE($I$3,12,1),0)),CHOOSE(WEEKDAY(DATE($I$3,12,COLUMN()-2),2),"Mo","Di","Mi","Do","Fr","Sa","So"),"")</x:f>
        <x:v>Do</x:v>
      </x:c>
      <x:c r="F19" s="94" t="str">
        <x:f>IF(COLUMN()-2&lt;=DAY(EOMONTH(DATE($I$3,12,1),0)),CHOOSE(WEEKDAY(DATE($I$3,12,COLUMN()-2),2),"Mo","Di","Mi","Do","Fr","Sa","So"),"")</x:f>
        <x:v>Fr</x:v>
      </x:c>
      <x:c r="G19" s="94" t="str">
        <x:f>IF(COLUMN()-2&lt;=DAY(EOMONTH(DATE($I$3,12,1),0)),CHOOSE(WEEKDAY(DATE($I$3,12,COLUMN()-2),2),"Mo","Di","Mi","Do","Fr","Sa","So"),"")</x:f>
        <x:v>Sa</x:v>
      </x:c>
      <x:c r="H19" s="94" t="str">
        <x:f>IF(COLUMN()-2&lt;=DAY(EOMONTH(DATE($I$3,12,1),0)),CHOOSE(WEEKDAY(DATE($I$3,12,COLUMN()-2),2),"Mo","Di","Mi","Do","Fr","Sa","So"),"")</x:f>
        <x:v>So</x:v>
      </x:c>
      <x:c r="I19" s="94" t="str">
        <x:f>IF(COLUMN()-2&lt;=DAY(EOMONTH(DATE($I$3,12,1),0)),CHOOSE(WEEKDAY(DATE($I$3,12,COLUMN()-2),2),"Mo","Di","Mi","Do","Fr","Sa","So"),"")</x:f>
        <x:v>Mo</x:v>
      </x:c>
      <x:c r="J19" s="94" t="str">
        <x:f>IF(COLUMN()-2&lt;=DAY(EOMONTH(DATE($I$3,12,1),0)),CHOOSE(WEEKDAY(DATE($I$3,12,COLUMN()-2),2),"Mo","Di","Mi","Do","Fr","Sa","So"),"")</x:f>
        <x:v>Di</x:v>
      </x:c>
      <x:c r="K19" s="94" t="str">
        <x:f>IF(COLUMN()-2&lt;=DAY(EOMONTH(DATE($I$3,12,1),0)),CHOOSE(WEEKDAY(DATE($I$3,12,COLUMN()-2),2),"Mo","Di","Mi","Do","Fr","Sa","So"),"")</x:f>
        <x:v>Mi</x:v>
      </x:c>
      <x:c r="L19" s="94" t="str">
        <x:f>IF(COLUMN()-2&lt;=DAY(EOMONTH(DATE($I$3,12,1),0)),CHOOSE(WEEKDAY(DATE($I$3,12,COLUMN()-2),2),"Mo","Di","Mi","Do","Fr","Sa","So"),"")</x:f>
        <x:v>Do</x:v>
      </x:c>
      <x:c r="M19" s="94" t="str">
        <x:f>IF(COLUMN()-2&lt;=DAY(EOMONTH(DATE($I$3,12,1),0)),CHOOSE(WEEKDAY(DATE($I$3,12,COLUMN()-2),2),"Mo","Di","Mi","Do","Fr","Sa","So"),"")</x:f>
        <x:v>Fr</x:v>
      </x:c>
      <x:c r="N19" s="94" t="str">
        <x:f>IF(COLUMN()-2&lt;=DAY(EOMONTH(DATE($I$3,12,1),0)),CHOOSE(WEEKDAY(DATE($I$3,12,COLUMN()-2),2),"Mo","Di","Mi","Do","Fr","Sa","So"),"")</x:f>
        <x:v>Sa</x:v>
      </x:c>
      <x:c r="O19" s="94" t="str">
        <x:f>IF(COLUMN()-2&lt;=DAY(EOMONTH(DATE($I$3,12,1),0)),CHOOSE(WEEKDAY(DATE($I$3,12,COLUMN()-2),2),"Mo","Di","Mi","Do","Fr","Sa","So"),"")</x:f>
        <x:v>So</x:v>
      </x:c>
      <x:c r="P19" s="94" t="str">
        <x:f>IF(COLUMN()-2&lt;=DAY(EOMONTH(DATE($I$3,12,1),0)),CHOOSE(WEEKDAY(DATE($I$3,12,COLUMN()-2),2),"Mo","Di","Mi","Do","Fr","Sa","So"),"")</x:f>
        <x:v>Mo</x:v>
      </x:c>
      <x:c r="Q19" s="94" t="str">
        <x:f>IF(COLUMN()-2&lt;=DAY(EOMONTH(DATE($I$3,12,1),0)),CHOOSE(WEEKDAY(DATE($I$3,12,COLUMN()-2),2),"Mo","Di","Mi","Do","Fr","Sa","So"),"")</x:f>
        <x:v>Di</x:v>
      </x:c>
      <x:c r="R19" s="94" t="str">
        <x:f>IF(COLUMN()-2&lt;=DAY(EOMONTH(DATE($I$3,12,1),0)),CHOOSE(WEEKDAY(DATE($I$3,12,COLUMN()-2),2),"Mo","Di","Mi","Do","Fr","Sa","So"),"")</x:f>
        <x:v>Mi</x:v>
      </x:c>
      <x:c r="S19" s="94" t="str">
        <x:f>IF(COLUMN()-2&lt;=DAY(EOMONTH(DATE($I$3,12,1),0)),CHOOSE(WEEKDAY(DATE($I$3,12,COLUMN()-2),2),"Mo","Di","Mi","Do","Fr","Sa","So"),"")</x:f>
        <x:v>Do</x:v>
      </x:c>
      <x:c r="T19" s="94" t="str">
        <x:f>IF(COLUMN()-2&lt;=DAY(EOMONTH(DATE($I$3,12,1),0)),CHOOSE(WEEKDAY(DATE($I$3,12,COLUMN()-2),2),"Mo","Di","Mi","Do","Fr","Sa","So"),"")</x:f>
        <x:v>Fr</x:v>
      </x:c>
      <x:c r="U19" s="94" t="str">
        <x:f>IF(COLUMN()-2&lt;=DAY(EOMONTH(DATE($I$3,12,1),0)),CHOOSE(WEEKDAY(DATE($I$3,12,COLUMN()-2),2),"Mo","Di","Mi","Do","Fr","Sa","So"),"")</x:f>
        <x:v>Sa</x:v>
      </x:c>
      <x:c r="V19" s="94" t="str">
        <x:f>IF(COLUMN()-2&lt;=DAY(EOMONTH(DATE($I$3,12,1),0)),CHOOSE(WEEKDAY(DATE($I$3,12,COLUMN()-2),2),"Mo","Di","Mi","Do","Fr","Sa","So"),"")</x:f>
        <x:v>So</x:v>
      </x:c>
      <x:c r="W19" s="94" t="str">
        <x:f>IF(COLUMN()-2&lt;=DAY(EOMONTH(DATE($I$3,12,1),0)),CHOOSE(WEEKDAY(DATE($I$3,12,COLUMN()-2),2),"Mo","Di","Mi","Do","Fr","Sa","So"),"")</x:f>
        <x:v>Mo</x:v>
      </x:c>
      <x:c r="X19" s="94" t="str">
        <x:f>IF(COLUMN()-2&lt;=DAY(EOMONTH(DATE($I$3,12,1),0)),CHOOSE(WEEKDAY(DATE($I$3,12,COLUMN()-2),2),"Mo","Di","Mi","Do","Fr","Sa","So"),"")</x:f>
        <x:v>Di</x:v>
      </x:c>
      <x:c r="Y19" s="94" t="str">
        <x:f>IF(COLUMN()-2&lt;=DAY(EOMONTH(DATE($I$3,12,1),0)),CHOOSE(WEEKDAY(DATE($I$3,12,COLUMN()-2),2),"Mo","Di","Mi","Do","Fr","Sa","So"),"")</x:f>
        <x:v>Mi</x:v>
      </x:c>
      <x:c r="Z19" s="94" t="str">
        <x:f>IF(COLUMN()-2&lt;=DAY(EOMONTH(DATE($I$3,12,1),0)),CHOOSE(WEEKDAY(DATE($I$3,12,COLUMN()-2),2),"Mo","Di","Mi","Do","Fr","Sa","So"),"")</x:f>
        <x:v>Do</x:v>
      </x:c>
      <x:c r="AA19" s="94" t="str">
        <x:f>IF(COLUMN()-2&lt;=DAY(EOMONTH(DATE($I$3,12,1),0)),CHOOSE(WEEKDAY(DATE($I$3,12,COLUMN()-2),2),"Mo","Di","Mi","Do","Fr","Sa","So"),"")</x:f>
        <x:v>Fr</x:v>
      </x:c>
      <x:c r="AB19" s="94" t="str">
        <x:f>IF(COLUMN()-2&lt;=DAY(EOMONTH(DATE($I$3,12,1),0)),CHOOSE(WEEKDAY(DATE($I$3,12,COLUMN()-2),2),"Mo","Di","Mi","Do","Fr","Sa","So"),"")</x:f>
        <x:v>Sa</x:v>
      </x:c>
      <x:c r="AC19" s="94" t="str">
        <x:f>IF(COLUMN()-2&lt;=DAY(EOMONTH(DATE($I$3,12,1),0)),CHOOSE(WEEKDAY(DATE($I$3,12,COLUMN()-2),2),"Mo","Di","Mi","Do","Fr","Sa","So"),"")</x:f>
        <x:v>So</x:v>
      </x:c>
      <x:c r="AD19" s="94" t="str">
        <x:f>IF(COLUMN()-2&lt;=DAY(EOMONTH(DATE($I$3,12,1),0)),CHOOSE(WEEKDAY(DATE($I$3,12,COLUMN()-2),2),"Mo","Di","Mi","Do","Fr","Sa","So"),"")</x:f>
        <x:v>Mo</x:v>
      </x:c>
      <x:c r="AE19" s="94" t="str">
        <x:f>IF(COLUMN()-2&lt;=DAY(EOMONTH(DATE($I$3,12,1),0)),CHOOSE(WEEKDAY(DATE($I$3,12,COLUMN()-2),2),"Mo","Di","Mi","Do","Fr","Sa","So"),"")</x:f>
        <x:v>Di</x:v>
      </x:c>
      <x:c r="AF19" s="94" t="str">
        <x:f>IF(COLUMN()-2&lt;=DAY(EOMONTH(DATE($I$3,12,1),0)),CHOOSE(WEEKDAY(DATE($I$3,12,COLUMN()-2),2),"Mo","Di","Mi","Do","Fr","Sa","So"),"")</x:f>
        <x:v>Mi</x:v>
      </x:c>
      <x:c r="AG19" s="94" t="str">
        <x:f>IF(COLUMN()-2&lt;=DAY(EOMONTH(DATE($I$3,12,1),0)),CHOOSE(WEEKDAY(DATE($I$3,12,COLUMN()-2),2),"Mo","Di","Mi","Do","Fr","Sa","So"),"")</x:f>
        <x:v>Do</x:v>
      </x:c>
      <x:c r="AH19" s="94" t="str"/>
      <x:c r="AI19" s="94" t="str"/>
      <x:c r="AJ19" s="94" t="str"/>
      <x:c r="AK19" s="94" t="str"/>
      <x:c r="AL19" s="94" t="str"/>
      <x:c r="AM19" s="94" t="str"/>
    </x:row>
    <x:row r="20" ht="20" customHeight="1">
      <x:c r="A20" s="91" t="str">
        <x:v>Anna Keller</x:v>
      </x:c>
      <x:c r="B20" s="91" t="str">
        <x:v>Vollzeit</x:v>
      </x:c>
      <x:c r="C20" s="105" t="str">
        <x:v>2A</x:v>
      </x:c>
      <x:c r="D20" s="105" t="str">
        <x:v>2B</x:v>
      </x:c>
      <x:c r="E20" s="105" t="str">
        <x:v>1A</x:v>
      </x:c>
      <x:c r="F20" s="105" t="str">
        <x:v>1B</x:v>
      </x:c>
      <x:c r="G20" s="105" t="str">
        <x:v>FR</x:v>
      </x:c>
      <x:c r="H20" s="105" t="str">
        <x:v>FR</x:v>
      </x:c>
      <x:c r="I20" s="105" t="str">
        <x:v>1A</x:v>
      </x:c>
      <x:c r="J20" s="105" t="str">
        <x:v>1B</x:v>
      </x:c>
      <x:c r="K20" s="105" t="str">
        <x:v>2A</x:v>
      </x:c>
      <x:c r="L20" s="105" t="str">
        <x:v>2B</x:v>
      </x:c>
      <x:c r="M20" s="105" t="str">
        <x:v>1A</x:v>
      </x:c>
      <x:c r="N20" s="105" t="str">
        <x:v>1A</x:v>
      </x:c>
      <x:c r="O20" s="105" t="str">
        <x:v>FR</x:v>
      </x:c>
      <x:c r="P20" s="105" t="str">
        <x:v>2B</x:v>
      </x:c>
      <x:c r="Q20" s="105" t="str">
        <x:v>1A</x:v>
      </x:c>
      <x:c r="R20" s="105" t="str">
        <x:v>1B</x:v>
      </x:c>
      <x:c r="S20" s="105" t="str">
        <x:v>2A</x:v>
      </x:c>
      <x:c r="T20" s="105" t="str">
        <x:v>2B</x:v>
      </x:c>
      <x:c r="U20" s="105" t="str">
        <x:v>FR</x:v>
      </x:c>
      <x:c r="V20" s="105" t="str">
        <x:v>FR</x:v>
      </x:c>
      <x:c r="W20" s="105" t="str">
        <x:v>2A</x:v>
      </x:c>
      <x:c r="X20" s="105" t="str">
        <x:v>2B</x:v>
      </x:c>
      <x:c r="Y20" s="105" t="str">
        <x:v>1A</x:v>
      </x:c>
      <x:c r="Z20" s="105" t="str">
        <x:v>F</x:v>
      </x:c>
      <x:c r="AA20" s="105" t="str">
        <x:v>2A</x:v>
      </x:c>
      <x:c r="AB20" s="105" t="str">
        <x:v>FR</x:v>
      </x:c>
      <x:c r="AC20" s="105" t="str">
        <x:v>1B</x:v>
      </x:c>
      <x:c r="AD20" s="105" t="str">
        <x:v>U</x:v>
      </x:c>
      <x:c r="AE20" s="105" t="str">
        <x:v>2A</x:v>
      </x:c>
      <x:c r="AF20" s="105" t="str">
        <x:v>K</x:v>
      </x:c>
      <x:c r="AG20" s="105" t="str">
        <x:v>1A</x:v>
      </x:c>
      <x:c r="AH20" s="106" t="n">
        <x:f>COUNTIF(C20:AG20,$A$8)+COUNTIF(C20:AG20,$A$9)+COUNTIF(C20:AG20,$A$10)+COUNTIF(C20:AG20,$A$11)</x:f>
        <x:v>22</x:v>
      </x:c>
      <x:c r="AI20" s="107" t="n">
        <x:f>COUNTIF(C20:AG20,$A$8)*$G$8+COUNTIF(C20:AG20,$A$9)*$G$9+COUNTIF(C20:AG20,$A$10)*$G$10+COUNTIF(C20:AG20,$A$11)*$G$11+COUNTIF(C20:AG20,$A$12)*$G$12+COUNTIF(C20:AG20,$A$13)*$G$13+COUNTIF(C20:AG20,$A$14)*$G$14+COUNTIF(C20:AG20,$A$15)*$G$15</x:f>
        <x:v>188.5</x:v>
      </x:c>
      <x:c r="AJ20" s="106" t="n">
        <x:f>COUNTIF(C20:AG20,$A$12)</x:f>
        <x:v>6</x:v>
      </x:c>
      <x:c r="AK20" s="106" t="n">
        <x:f>COUNTIF(C20:AG20,$A$13)</x:f>
        <x:v>1</x:v>
      </x:c>
      <x:c r="AL20" s="106" t="n">
        <x:f>COUNTIF(C20:AG20,$A$14)</x:f>
        <x:v>1</x:v>
      </x:c>
      <x:c r="AM20" s="106" t="n">
        <x:f>COUNTIF(C20:AG20,$A$15)</x:f>
        <x:v>1</x:v>
      </x:c>
    </x:row>
    <x:row r="21" ht="20" customHeight="1">
      <x:c r="A21" s="91" t="str">
        <x:v>Ben Schneider</x:v>
      </x:c>
      <x:c r="B21" s="91" t="str">
        <x:v>Vollzeit</x:v>
      </x:c>
      <x:c r="C21" s="105" t="str">
        <x:v>2B</x:v>
      </x:c>
      <x:c r="D21" s="105" t="str">
        <x:v>1A</x:v>
      </x:c>
      <x:c r="E21" s="105" t="str">
        <x:v>1B</x:v>
      </x:c>
      <x:c r="F21" s="105" t="str">
        <x:v>2A</x:v>
      </x:c>
      <x:c r="G21" s="105" t="str">
        <x:v>FR</x:v>
      </x:c>
      <x:c r="H21" s="105" t="str">
        <x:v>1B</x:v>
      </x:c>
      <x:c r="I21" s="105" t="str">
        <x:v>1B</x:v>
      </x:c>
      <x:c r="J21" s="105" t="str">
        <x:v>2A</x:v>
      </x:c>
      <x:c r="K21" s="105" t="str">
        <x:v>2B</x:v>
      </x:c>
      <x:c r="L21" s="105" t="str">
        <x:v>1A</x:v>
      </x:c>
      <x:c r="M21" s="105" t="str">
        <x:v>1B</x:v>
      </x:c>
      <x:c r="N21" s="105" t="str">
        <x:v>FR</x:v>
      </x:c>
      <x:c r="O21" s="105" t="str">
        <x:v>FR</x:v>
      </x:c>
      <x:c r="P21" s="105" t="str">
        <x:v>1A</x:v>
      </x:c>
      <x:c r="Q21" s="105" t="str">
        <x:v>1B</x:v>
      </x:c>
      <x:c r="R21" s="105" t="str">
        <x:v>2A</x:v>
      </x:c>
      <x:c r="S21" s="105" t="str">
        <x:v>F</x:v>
      </x:c>
      <x:c r="T21" s="105" t="str">
        <x:v>1A</x:v>
      </x:c>
      <x:c r="U21" s="105" t="str">
        <x:v>FR</x:v>
      </x:c>
      <x:c r="V21" s="105" t="str">
        <x:v>FR</x:v>
      </x:c>
      <x:c r="W21" s="105" t="str">
        <x:v>2B</x:v>
      </x:c>
      <x:c r="X21" s="105" t="str">
        <x:v>1A</x:v>
      </x:c>
      <x:c r="Y21" s="105" t="str">
        <x:v>1B</x:v>
      </x:c>
      <x:c r="Z21" s="105" t="str">
        <x:v>2A</x:v>
      </x:c>
      <x:c r="AA21" s="105" t="str">
        <x:v>K</x:v>
      </x:c>
      <x:c r="AB21" s="105" t="str">
        <x:v>1A</x:v>
      </x:c>
      <x:c r="AC21" s="105" t="str">
        <x:v>FR</x:v>
      </x:c>
      <x:c r="AD21" s="105" t="str">
        <x:v>2A</x:v>
      </x:c>
      <x:c r="AE21" s="105" t="str">
        <x:v>2B</x:v>
      </x:c>
      <x:c r="AF21" s="105" t="str">
        <x:v>1A</x:v>
      </x:c>
      <x:c r="AG21" s="105" t="str">
        <x:v>1B</x:v>
      </x:c>
      <x:c r="AH21" s="106" t="n">
        <x:f>COUNTIF(C21:AG21,$A$8)+COUNTIF(C21:AG21,$A$9)+COUNTIF(C21:AG21,$A$10)+COUNTIF(C21:AG21,$A$11)</x:f>
        <x:v>23</x:v>
      </x:c>
      <x:c r="AI21" s="107" t="n">
        <x:f>COUNTIF(C21:AG21,$A$8)*$G$8+COUNTIF(C21:AG21,$A$9)*$G$9+COUNTIF(C21:AG21,$A$10)*$G$10+COUNTIF(C21:AG21,$A$11)*$G$11+COUNTIF(C21:AG21,$A$12)*$G$12+COUNTIF(C21:AG21,$A$13)*$G$13+COUNTIF(C21:AG21,$A$14)*$G$14+COUNTIF(C21:AG21,$A$15)*$G$15</x:f>
        <x:v>196.75</x:v>
      </x:c>
      <x:c r="AJ21" s="106" t="n">
        <x:f>COUNTIF(C21:AG21,$A$12)</x:f>
        <x:v>6</x:v>
      </x:c>
      <x:c r="AK21" s="106" t="n">
        <x:f>COUNTIF(C21:AG21,$A$13)</x:f>
        <x:v>1</x:v>
      </x:c>
      <x:c r="AL21" s="106" t="n">
        <x:f>COUNTIF(C21:AG21,$A$14)</x:f>
        <x:v>1</x:v>
      </x:c>
      <x:c r="AM21" s="106" t="n">
        <x:f>COUNTIF(C21:AG21,$A$15)</x:f>
        <x:v>0</x:v>
      </x:c>
    </x:row>
    <x:row r="22" ht="20" customHeight="1">
      <x:c r="A22" s="91" t="str">
        <x:v>Clara Hoffmann</x:v>
      </x:c>
      <x:c r="B22" s="91" t="str">
        <x:v>Teilzeit</x:v>
      </x:c>
      <x:c r="C22" s="105" t="str">
        <x:v>1A</x:v>
      </x:c>
      <x:c r="D22" s="105" t="str">
        <x:v>1B</x:v>
      </x:c>
      <x:c r="E22" s="105" t="str">
        <x:v>2A</x:v>
      </x:c>
      <x:c r="F22" s="105" t="str">
        <x:v>2B</x:v>
      </x:c>
      <x:c r="G22" s="105" t="str">
        <x:v>1A</x:v>
      </x:c>
      <x:c r="H22" s="105" t="str">
        <x:v>FR</x:v>
      </x:c>
      <x:c r="I22" s="105" t="str">
        <x:v>2A</x:v>
      </x:c>
      <x:c r="J22" s="105" t="str">
        <x:v>2B</x:v>
      </x:c>
      <x:c r="K22" s="105" t="str">
        <x:v>1A</x:v>
      </x:c>
      <x:c r="L22" s="105" t="str">
        <x:v>F</x:v>
      </x:c>
      <x:c r="M22" s="105" t="str">
        <x:v>2A</x:v>
      </x:c>
      <x:c r="N22" s="105" t="str">
        <x:v>FR</x:v>
      </x:c>
      <x:c r="O22" s="105" t="str">
        <x:v>FR</x:v>
      </x:c>
      <x:c r="P22" s="105" t="str">
        <x:v>1B</x:v>
      </x:c>
      <x:c r="Q22" s="105" t="str">
        <x:v>2A</x:v>
      </x:c>
      <x:c r="R22" s="105" t="str">
        <x:v>2B</x:v>
      </x:c>
      <x:c r="S22" s="105" t="str">
        <x:v>1A</x:v>
      </x:c>
      <x:c r="T22" s="105" t="str">
        <x:v>1B</x:v>
      </x:c>
      <x:c r="U22" s="105" t="str">
        <x:v>FR</x:v>
      </x:c>
      <x:c r="V22" s="105" t="str">
        <x:v>1B</x:v>
      </x:c>
      <x:c r="W22" s="105" t="str">
        <x:v>1A</x:v>
      </x:c>
      <x:c r="X22" s="105" t="str">
        <x:v>1B</x:v>
      </x:c>
      <x:c r="Y22" s="105" t="str">
        <x:v>2A</x:v>
      </x:c>
      <x:c r="Z22" s="105" t="str">
        <x:v>2B</x:v>
      </x:c>
      <x:c r="AA22" s="105" t="str">
        <x:v>1A</x:v>
      </x:c>
      <x:c r="AB22" s="105" t="str">
        <x:v>FR</x:v>
      </x:c>
      <x:c r="AC22" s="105" t="str">
        <x:v>FR</x:v>
      </x:c>
      <x:c r="AD22" s="105" t="str">
        <x:v>2B</x:v>
      </x:c>
      <x:c r="AE22" s="105" t="str">
        <x:v>1A</x:v>
      </x:c>
      <x:c r="AF22" s="105" t="str">
        <x:v>1B</x:v>
      </x:c>
      <x:c r="AG22" s="105" t="str">
        <x:v>2A</x:v>
      </x:c>
      <x:c r="AH22" s="106" t="n">
        <x:f>COUNTIF(C22:AG22,$A$8)+COUNTIF(C22:AG22,$A$9)+COUNTIF(C22:AG22,$A$10)+COUNTIF(C22:AG22,$A$11)</x:f>
        <x:v>24</x:v>
      </x:c>
      <x:c r="AI22" s="107" t="n">
        <x:f>COUNTIF(C22:AG22,$A$8)*$G$8+COUNTIF(C22:AG22,$A$9)*$G$9+COUNTIF(C22:AG22,$A$10)*$G$10+COUNTIF(C22:AG22,$A$11)*$G$11+COUNTIF(C22:AG22,$A$12)*$G$12+COUNTIF(C22:AG22,$A$13)*$G$13+COUNTIF(C22:AG22,$A$14)*$G$14+COUNTIF(C22:AG22,$A$15)*$G$15</x:f>
        <x:v>205.5</x:v>
      </x:c>
      <x:c r="AJ22" s="106" t="n">
        <x:f>COUNTIF(C22:AG22,$A$12)</x:f>
        <x:v>6</x:v>
      </x:c>
      <x:c r="AK22" s="106" t="n">
        <x:f>COUNTIF(C22:AG22,$A$13)</x:f>
        <x:v>1</x:v>
      </x:c>
      <x:c r="AL22" s="106" t="n">
        <x:f>COUNTIF(C22:AG22,$A$14)</x:f>
        <x:v>0</x:v>
      </x:c>
      <x:c r="AM22" s="106" t="n">
        <x:f>COUNTIF(C22:AG22,$A$15)</x:f>
        <x:v>0</x:v>
      </x:c>
    </x:row>
    <x:row r="23" ht="20" customHeight="1">
      <x:c r="A23" s="91" t="str">
        <x:v>David Weber</x:v>
      </x:c>
      <x:c r="B23" s="91" t="str">
        <x:v>Vollzeit</x:v>
      </x:c>
      <x:c r="C23" s="105" t="str">
        <x:v>1B</x:v>
      </x:c>
      <x:c r="D23" s="105" t="str">
        <x:v>2A</x:v>
      </x:c>
      <x:c r="E23" s="105" t="str">
        <x:v>F</x:v>
      </x:c>
      <x:c r="F23" s="105" t="str">
        <x:v>1A</x:v>
      </x:c>
      <x:c r="G23" s="105" t="str">
        <x:v>FR</x:v>
      </x:c>
      <x:c r="H23" s="105" t="str">
        <x:v>FR</x:v>
      </x:c>
      <x:c r="I23" s="105" t="str">
        <x:v>2B</x:v>
      </x:c>
      <x:c r="J23" s="105" t="str">
        <x:v>1A</x:v>
      </x:c>
      <x:c r="K23" s="105" t="str">
        <x:v>1B</x:v>
      </x:c>
      <x:c r="L23" s="105" t="str">
        <x:v>2A</x:v>
      </x:c>
      <x:c r="M23" s="105" t="str">
        <x:v>2B</x:v>
      </x:c>
      <x:c r="N23" s="105" t="str">
        <x:v>FR</x:v>
      </x:c>
      <x:c r="O23" s="105" t="str">
        <x:v>FR</x:v>
      </x:c>
      <x:c r="P23" s="105" t="str">
        <x:v>2A</x:v>
      </x:c>
      <x:c r="Q23" s="105" t="str">
        <x:v>K</x:v>
      </x:c>
      <x:c r="R23" s="105" t="str">
        <x:v>1A</x:v>
      </x:c>
      <x:c r="S23" s="105" t="str">
        <x:v>1B</x:v>
      </x:c>
      <x:c r="T23" s="105" t="str">
        <x:v>2A</x:v>
      </x:c>
      <x:c r="U23" s="105" t="str">
        <x:v>1A</x:v>
      </x:c>
      <x:c r="V23" s="105" t="str">
        <x:v>FR</x:v>
      </x:c>
      <x:c r="W23" s="105" t="str">
        <x:v>1B</x:v>
      </x:c>
      <x:c r="X23" s="105" t="str">
        <x:v>2A</x:v>
      </x:c>
      <x:c r="Y23" s="105" t="str">
        <x:v>2B</x:v>
      </x:c>
      <x:c r="Z23" s="105" t="str">
        <x:v>1A</x:v>
      </x:c>
      <x:c r="AA23" s="105" t="str">
        <x:v>1B</x:v>
      </x:c>
      <x:c r="AB23" s="105" t="str">
        <x:v>FR</x:v>
      </x:c>
      <x:c r="AC23" s="105" t="str">
        <x:v>FR</x:v>
      </x:c>
      <x:c r="AD23" s="105" t="str">
        <x:v>1A</x:v>
      </x:c>
      <x:c r="AE23" s="105" t="str">
        <x:v>1B</x:v>
      </x:c>
      <x:c r="AF23" s="105" t="str">
        <x:v>2A</x:v>
      </x:c>
      <x:c r="AG23" s="105" t="str">
        <x:v>2B</x:v>
      </x:c>
      <x:c r="AH23" s="106" t="n">
        <x:f>COUNTIF(C23:AG23,$A$8)+COUNTIF(C23:AG23,$A$9)+COUNTIF(C23:AG23,$A$10)+COUNTIF(C23:AG23,$A$11)</x:f>
        <x:v>22</x:v>
      </x:c>
      <x:c r="AI23" s="107" t="n">
        <x:f>COUNTIF(C23:AG23,$A$8)*$G$8+COUNTIF(C23:AG23,$A$9)*$G$9+COUNTIF(C23:AG23,$A$10)*$G$10+COUNTIF(C23:AG23,$A$11)*$G$11+COUNTIF(C23:AG23,$A$12)*$G$12+COUNTIF(C23:AG23,$A$13)*$G$13+COUNTIF(C23:AG23,$A$14)*$G$14+COUNTIF(C23:AG23,$A$15)*$G$15</x:f>
        <x:v>188.5</x:v>
      </x:c>
      <x:c r="AJ23" s="106" t="n">
        <x:f>COUNTIF(C23:AG23,$A$12)</x:f>
        <x:v>7</x:v>
      </x:c>
      <x:c r="AK23" s="106" t="n">
        <x:f>COUNTIF(C23:AG23,$A$13)</x:f>
        <x:v>1</x:v>
      </x:c>
      <x:c r="AL23" s="106" t="n">
        <x:f>COUNTIF(C23:AG23,$A$14)</x:f>
        <x:v>1</x:v>
      </x:c>
      <x:c r="AM23" s="106" t="n">
        <x:f>COUNTIF(C23:AG23,$A$15)</x:f>
        <x:v>0</x:v>
      </x:c>
    </x:row>
    <x:row r="24" ht="20" customHeight="1">
      <x:c r="A24" s="91" t="str">
        <x:v>Emma Fischer</x:v>
      </x:c>
      <x:c r="B24" s="91" t="str">
        <x:v>Teilzeit</x:v>
      </x:c>
      <x:c r="C24" s="105" t="str">
        <x:v>2A</x:v>
      </x:c>
      <x:c r="D24" s="105" t="str">
        <x:v>2B</x:v>
      </x:c>
      <x:c r="E24" s="105" t="str">
        <x:v>1A</x:v>
      </x:c>
      <x:c r="F24" s="105" t="str">
        <x:v>1B</x:v>
      </x:c>
      <x:c r="G24" s="105" t="str">
        <x:v>FR</x:v>
      </x:c>
      <x:c r="H24" s="105" t="str">
        <x:v>FR</x:v>
      </x:c>
      <x:c r="I24" s="105" t="str">
        <x:v>1A</x:v>
      </x:c>
      <x:c r="J24" s="105" t="str">
        <x:v>1B</x:v>
      </x:c>
      <x:c r="K24" s="105" t="str">
        <x:v>2A</x:v>
      </x:c>
      <x:c r="L24" s="105" t="str">
        <x:v>K</x:v>
      </x:c>
      <x:c r="M24" s="105" t="str">
        <x:v>1A</x:v>
      </x:c>
      <x:c r="N24" s="105" t="str">
        <x:v>FR</x:v>
      </x:c>
      <x:c r="O24" s="105" t="str">
        <x:v>1B</x:v>
      </x:c>
      <x:c r="P24" s="105" t="str">
        <x:v>2B</x:v>
      </x:c>
      <x:c r="Q24" s="105" t="str">
        <x:v>1A</x:v>
      </x:c>
      <x:c r="R24" s="105" t="str">
        <x:v>1B</x:v>
      </x:c>
      <x:c r="S24" s="105" t="str">
        <x:v>2A</x:v>
      </x:c>
      <x:c r="T24" s="105" t="str">
        <x:v>2B</x:v>
      </x:c>
      <x:c r="U24" s="105" t="str">
        <x:v>FR</x:v>
      </x:c>
      <x:c r="V24" s="105" t="str">
        <x:v>FR</x:v>
      </x:c>
      <x:c r="W24" s="105" t="str">
        <x:v>2A</x:v>
      </x:c>
      <x:c r="X24" s="105" t="str">
        <x:v>2B</x:v>
      </x:c>
      <x:c r="Y24" s="105" t="str">
        <x:v>1A</x:v>
      </x:c>
      <x:c r="Z24" s="105" t="str">
        <x:v>1B</x:v>
      </x:c>
      <x:c r="AA24" s="105" t="str">
        <x:v>2A</x:v>
      </x:c>
      <x:c r="AB24" s="105" t="str">
        <x:v>FR</x:v>
      </x:c>
      <x:c r="AC24" s="105" t="str">
        <x:v>FR</x:v>
      </x:c>
      <x:c r="AD24" s="105" t="str">
        <x:v>1B</x:v>
      </x:c>
      <x:c r="AE24" s="105" t="str">
        <x:v>2A</x:v>
      </x:c>
      <x:c r="AF24" s="105" t="str">
        <x:v>2B</x:v>
      </x:c>
      <x:c r="AG24" s="105" t="str">
        <x:v>1A</x:v>
      </x:c>
      <x:c r="AH24" s="106" t="n">
        <x:f>COUNTIF(C24:AG24,$A$8)+COUNTIF(C24:AG24,$A$9)+COUNTIF(C24:AG24,$A$10)+COUNTIF(C24:AG24,$A$11)</x:f>
        <x:v>23</x:v>
      </x:c>
      <x:c r="AI24" s="107" t="n">
        <x:f>COUNTIF(C24:AG24,$A$8)*$G$8+COUNTIF(C24:AG24,$A$9)*$G$9+COUNTIF(C24:AG24,$A$10)*$G$10+COUNTIF(C24:AG24,$A$11)*$G$11+COUNTIF(C24:AG24,$A$12)*$G$12+COUNTIF(C24:AG24,$A$13)*$G$13+COUNTIF(C24:AG24,$A$14)*$G$14+COUNTIF(C24:AG24,$A$15)*$G$15</x:f>
        <x:v>197</x:v>
      </x:c>
      <x:c r="AJ24" s="106" t="n">
        <x:f>COUNTIF(C24:AG24,$A$12)</x:f>
        <x:v>7</x:v>
      </x:c>
      <x:c r="AK24" s="106" t="n">
        <x:f>COUNTIF(C24:AG24,$A$13)</x:f>
        <x:v>0</x:v>
      </x:c>
      <x:c r="AL24" s="106" t="n">
        <x:f>COUNTIF(C24:AG24,$A$14)</x:f>
        <x:v>1</x:v>
      </x:c>
      <x:c r="AM24" s="106" t="n">
        <x:f>COUNTIF(C24:AG24,$A$15)</x:f>
        <x:v>0</x:v>
      </x:c>
    </x:row>
    <x:row r="25" ht="20" customHeight="1">
      <x:c r="A25" s="91" t="str">
        <x:v>Felix Wagner</x:v>
      </x:c>
      <x:c r="B25" s="91" t="str">
        <x:v>Vollzeit</x:v>
      </x:c>
      <x:c r="C25" s="105" t="str">
        <x:v>2B</x:v>
      </x:c>
      <x:c r="D25" s="105" t="str">
        <x:v>1A</x:v>
      </x:c>
      <x:c r="E25" s="105" t="str">
        <x:v>1B</x:v>
      </x:c>
      <x:c r="F25" s="105" t="str">
        <x:v>2A</x:v>
      </x:c>
      <x:c r="G25" s="105" t="str">
        <x:v>FR</x:v>
      </x:c>
      <x:c r="H25" s="105" t="str">
        <x:v>FR</x:v>
      </x:c>
      <x:c r="I25" s="105" t="str">
        <x:v>1B</x:v>
      </x:c>
      <x:c r="J25" s="105" t="str">
        <x:v>2A</x:v>
      </x:c>
      <x:c r="K25" s="105" t="str">
        <x:v>2B</x:v>
      </x:c>
      <x:c r="L25" s="105" t="str">
        <x:v>1A</x:v>
      </x:c>
      <x:c r="M25" s="105" t="str">
        <x:v>1B</x:v>
      </x:c>
      <x:c r="N25" s="105" t="str">
        <x:v>1A</x:v>
      </x:c>
      <x:c r="O25" s="105" t="str">
        <x:v>FR</x:v>
      </x:c>
      <x:c r="P25" s="105" t="str">
        <x:v>1A</x:v>
      </x:c>
      <x:c r="Q25" s="105" t="str">
        <x:v>1B</x:v>
      </x:c>
      <x:c r="R25" s="105" t="str">
        <x:v>2A</x:v>
      </x:c>
      <x:c r="S25" s="105" t="str">
        <x:v>2B</x:v>
      </x:c>
      <x:c r="T25" s="105" t="str">
        <x:v>1A</x:v>
      </x:c>
      <x:c r="U25" s="105" t="str">
        <x:v>FR</x:v>
      </x:c>
      <x:c r="V25" s="105" t="str">
        <x:v>FR</x:v>
      </x:c>
      <x:c r="W25" s="105" t="str">
        <x:v>2B</x:v>
      </x:c>
      <x:c r="X25" s="105" t="str">
        <x:v>1A</x:v>
      </x:c>
      <x:c r="Y25" s="105" t="str">
        <x:v>1B</x:v>
      </x:c>
      <x:c r="Z25" s="105" t="str">
        <x:v>2A</x:v>
      </x:c>
      <x:c r="AA25" s="105" t="str">
        <x:v>2B</x:v>
      </x:c>
      <x:c r="AB25" s="105" t="str">
        <x:v>FR</x:v>
      </x:c>
      <x:c r="AC25" s="105" t="str">
        <x:v>1B</x:v>
      </x:c>
      <x:c r="AD25" s="105" t="str">
        <x:v>2A</x:v>
      </x:c>
      <x:c r="AE25" s="105" t="str">
        <x:v>2B</x:v>
      </x:c>
      <x:c r="AF25" s="105" t="str">
        <x:v>1A</x:v>
      </x:c>
      <x:c r="AG25" s="105" t="str">
        <x:v>1B</x:v>
      </x:c>
      <x:c r="AH25" s="106" t="n">
        <x:f>COUNTIF(C25:AG25,$A$8)+COUNTIF(C25:AG25,$A$9)+COUNTIF(C25:AG25,$A$10)+COUNTIF(C25:AG25,$A$11)</x:f>
        <x:v>25</x:v>
      </x:c>
      <x:c r="AI25" s="107" t="n">
        <x:f>COUNTIF(C25:AG25,$A$8)*$G$8+COUNTIF(C25:AG25,$A$9)*$G$9+COUNTIF(C25:AG25,$A$10)*$G$10+COUNTIF(C25:AG25,$A$11)*$G$11+COUNTIF(C25:AG25,$A$12)*$G$12+COUNTIF(C25:AG25,$A$13)*$G$13+COUNTIF(C25:AG25,$A$14)*$G$14+COUNTIF(C25:AG25,$A$15)*$G$15</x:f>
        <x:v>213.75</x:v>
      </x:c>
      <x:c r="AJ25" s="106" t="n">
        <x:f>COUNTIF(C25:AG25,$A$12)</x:f>
        <x:v>6</x:v>
      </x:c>
      <x:c r="AK25" s="106" t="n">
        <x:f>COUNTIF(C25:AG25,$A$13)</x:f>
        <x:v>0</x:v>
      </x:c>
      <x:c r="AL25" s="106" t="n">
        <x:f>COUNTIF(C25:AG25,$A$14)</x:f>
        <x:v>0</x:v>
      </x:c>
      <x:c r="AM25" s="106" t="n">
        <x:f>COUNTIF(C25:AG25,$A$15)</x:f>
        <x:v>0</x:v>
      </x:c>
    </x:row>
    <x:row r="26" ht="20" customHeight="1">
      <x:c r="A26" s="91" t="str">
        <x:v>Greta Braun</x:v>
      </x:c>
      <x:c r="B26" s="91" t="str">
        <x:v>Vollzeit</x:v>
      </x:c>
      <x:c r="C26" s="105" t="str">
        <x:v>1A</x:v>
      </x:c>
      <x:c r="D26" s="105" t="str">
        <x:v>1B</x:v>
      </x:c>
      <x:c r="E26" s="105" t="str">
        <x:v>2A</x:v>
      </x:c>
      <x:c r="F26" s="105" t="str">
        <x:v>2B</x:v>
      </x:c>
      <x:c r="G26" s="105" t="str">
        <x:v>FR</x:v>
      </x:c>
      <x:c r="H26" s="105" t="str">
        <x:v>1B</x:v>
      </x:c>
      <x:c r="I26" s="105" t="str">
        <x:v>2A</x:v>
      </x:c>
      <x:c r="J26" s="105" t="str">
        <x:v>2B</x:v>
      </x:c>
      <x:c r="K26" s="105" t="str">
        <x:v>1A</x:v>
      </x:c>
      <x:c r="L26" s="105" t="str">
        <x:v>1B</x:v>
      </x:c>
      <x:c r="M26" s="105" t="str">
        <x:v>2A</x:v>
      </x:c>
      <x:c r="N26" s="105" t="str">
        <x:v>FR</x:v>
      </x:c>
      <x:c r="O26" s="105" t="str">
        <x:v>FR</x:v>
      </x:c>
      <x:c r="P26" s="105" t="str">
        <x:v>1B</x:v>
      </x:c>
      <x:c r="Q26" s="105" t="str">
        <x:v>2A</x:v>
      </x:c>
      <x:c r="R26" s="105" t="str">
        <x:v>2B</x:v>
      </x:c>
      <x:c r="S26" s="105" t="str">
        <x:v>1A</x:v>
      </x:c>
      <x:c r="T26" s="105" t="str">
        <x:v>1B</x:v>
      </x:c>
      <x:c r="U26" s="105" t="str">
        <x:v>FR</x:v>
      </x:c>
      <x:c r="V26" s="105" t="str">
        <x:v>FR</x:v>
      </x:c>
      <x:c r="W26" s="105" t="str">
        <x:v>1A</x:v>
      </x:c>
      <x:c r="X26" s="105" t="str">
        <x:v>1B</x:v>
      </x:c>
      <x:c r="Y26" s="105" t="str">
        <x:v>2A</x:v>
      </x:c>
      <x:c r="Z26" s="105" t="str">
        <x:v>2B</x:v>
      </x:c>
      <x:c r="AA26" s="105" t="str">
        <x:v>F</x:v>
      </x:c>
      <x:c r="AB26" s="105" t="str">
        <x:v>1A</x:v>
      </x:c>
      <x:c r="AC26" s="105" t="str">
        <x:v>FR</x:v>
      </x:c>
      <x:c r="AD26" s="105" t="str">
        <x:v>2B</x:v>
      </x:c>
      <x:c r="AE26" s="105" t="str">
        <x:v>1A</x:v>
      </x:c>
      <x:c r="AF26" s="105" t="str">
        <x:v>1B</x:v>
      </x:c>
      <x:c r="AG26" s="105" t="str">
        <x:v>2A</x:v>
      </x:c>
      <x:c r="AH26" s="106" t="n">
        <x:f>COUNTIF(C26:AG26,$A$8)+COUNTIF(C26:AG26,$A$9)+COUNTIF(C26:AG26,$A$10)+COUNTIF(C26:AG26,$A$11)</x:f>
        <x:v>24</x:v>
      </x:c>
      <x:c r="AI26" s="107" t="n">
        <x:f>COUNTIF(C26:AG26,$A$8)*$G$8+COUNTIF(C26:AG26,$A$9)*$G$9+COUNTIF(C26:AG26,$A$10)*$G$10+COUNTIF(C26:AG26,$A$11)*$G$11+COUNTIF(C26:AG26,$A$12)*$G$12+COUNTIF(C26:AG26,$A$13)*$G$13+COUNTIF(C26:AG26,$A$14)*$G$14+COUNTIF(C26:AG26,$A$15)*$G$15</x:f>
        <x:v>205.5</x:v>
      </x:c>
      <x:c r="AJ26" s="106" t="n">
        <x:f>COUNTIF(C26:AG26,$A$12)</x:f>
        <x:v>6</x:v>
      </x:c>
      <x:c r="AK26" s="106" t="n">
        <x:f>COUNTIF(C26:AG26,$A$13)</x:f>
        <x:v>1</x:v>
      </x:c>
      <x:c r="AL26" s="106" t="n">
        <x:f>COUNTIF(C26:AG26,$A$14)</x:f>
        <x:v>0</x:v>
      </x:c>
      <x:c r="AM26" s="106" t="n">
        <x:f>COUNTIF(C26:AG26,$A$15)</x:f>
        <x:v>0</x:v>
      </x:c>
    </x:row>
    <x:row r="27" ht="20" customHeight="1">
      <x:c r="A27" s="91" t="str">
        <x:v>Hannes Richter</x:v>
      </x:c>
      <x:c r="B27" s="91" t="str">
        <x:v>Ausbildung</x:v>
      </x:c>
      <x:c r="C27" s="105" t="str">
        <x:v>1B</x:v>
      </x:c>
      <x:c r="D27" s="105" t="str">
        <x:v>2A</x:v>
      </x:c>
      <x:c r="E27" s="105" t="str">
        <x:v>2B</x:v>
      </x:c>
      <x:c r="F27" s="105" t="str">
        <x:v>1A</x:v>
      </x:c>
      <x:c r="G27" s="105" t="str">
        <x:v>1A</x:v>
      </x:c>
      <x:c r="H27" s="105" t="str">
        <x:v>FR</x:v>
      </x:c>
      <x:c r="I27" s="105" t="str">
        <x:v>2B</x:v>
      </x:c>
      <x:c r="J27" s="105" t="str">
        <x:v>1A</x:v>
      </x:c>
      <x:c r="K27" s="105" t="str">
        <x:v>1B</x:v>
      </x:c>
      <x:c r="L27" s="105" t="str">
        <x:v>2A</x:v>
      </x:c>
      <x:c r="M27" s="105" t="str">
        <x:v>2B</x:v>
      </x:c>
      <x:c r="N27" s="105" t="str">
        <x:v>FR</x:v>
      </x:c>
      <x:c r="O27" s="105" t="str">
        <x:v>FR</x:v>
      </x:c>
      <x:c r="P27" s="105" t="str">
        <x:v>2A</x:v>
      </x:c>
      <x:c r="Q27" s="105" t="str">
        <x:v>2B</x:v>
      </x:c>
      <x:c r="R27" s="105" t="str">
        <x:v>1A</x:v>
      </x:c>
      <x:c r="S27" s="105" t="str">
        <x:v>1B</x:v>
      </x:c>
      <x:c r="T27" s="105" t="str">
        <x:v>F</x:v>
      </x:c>
      <x:c r="U27" s="105" t="str">
        <x:v>FR</x:v>
      </x:c>
      <x:c r="V27" s="105" t="str">
        <x:v>1B</x:v>
      </x:c>
      <x:c r="W27" s="105" t="str">
        <x:v>1B</x:v>
      </x:c>
      <x:c r="X27" s="105" t="str">
        <x:v>2A</x:v>
      </x:c>
      <x:c r="Y27" s="105" t="str">
        <x:v>2B</x:v>
      </x:c>
      <x:c r="Z27" s="105" t="str">
        <x:v>1A</x:v>
      </x:c>
      <x:c r="AA27" s="105" t="str">
        <x:v>1B</x:v>
      </x:c>
      <x:c r="AB27" s="105" t="str">
        <x:v>FR</x:v>
      </x:c>
      <x:c r="AC27" s="105" t="str">
        <x:v>FR</x:v>
      </x:c>
      <x:c r="AD27" s="105" t="str">
        <x:v>1A</x:v>
      </x:c>
      <x:c r="AE27" s="105" t="str">
        <x:v>1B</x:v>
      </x:c>
      <x:c r="AF27" s="105" t="str">
        <x:v>2A</x:v>
      </x:c>
      <x:c r="AG27" s="105" t="str">
        <x:v>2B</x:v>
      </x:c>
      <x:c r="AH27" s="106" t="n">
        <x:f>COUNTIF(C27:AG27,$A$8)+COUNTIF(C27:AG27,$A$9)+COUNTIF(C27:AG27,$A$10)+COUNTIF(C27:AG27,$A$11)</x:f>
        <x:v>24</x:v>
      </x:c>
      <x:c r="AI27" s="107" t="n">
        <x:f>COUNTIF(C27:AG27,$A$8)*$G$8+COUNTIF(C27:AG27,$A$9)*$G$9+COUNTIF(C27:AG27,$A$10)*$G$10+COUNTIF(C27:AG27,$A$11)*$G$11+COUNTIF(C27:AG27,$A$12)*$G$12+COUNTIF(C27:AG27,$A$13)*$G$13+COUNTIF(C27:AG27,$A$14)*$G$14+COUNTIF(C27:AG27,$A$15)*$G$15</x:f>
        <x:v>205.25</x:v>
      </x:c>
      <x:c r="AJ27" s="106" t="n">
        <x:f>COUNTIF(C27:AG27,$A$12)</x:f>
        <x:v>6</x:v>
      </x:c>
      <x:c r="AK27" s="106" t="n">
        <x:f>COUNTIF(C27:AG27,$A$13)</x:f>
        <x:v>1</x:v>
      </x:c>
      <x:c r="AL27" s="106" t="n">
        <x:f>COUNTIF(C27:AG27,$A$14)</x:f>
        <x:v>0</x:v>
      </x:c>
      <x:c r="AM27" s="106" t="n">
        <x:f>COUNTIF(C27:AG27,$A$15)</x:f>
        <x:v>0</x:v>
      </x:c>
    </x:row>
    <x:row r="28" ht="20" customHeight="1">
      <x:c r="A28" s="91" t="str">
        <x:v>Isabel Neumann</x:v>
      </x:c>
      <x:c r="B28" s="91" t="str">
        <x:v>Teilzeit</x:v>
      </x:c>
      <x:c r="C28" s="105" t="str">
        <x:v>2A</x:v>
      </x:c>
      <x:c r="D28" s="105" t="str">
        <x:v>2B</x:v>
      </x:c>
      <x:c r="E28" s="105" t="str">
        <x:v>1A</x:v>
      </x:c>
      <x:c r="F28" s="105" t="str">
        <x:v>1B</x:v>
      </x:c>
      <x:c r="G28" s="105" t="str">
        <x:v>FR</x:v>
      </x:c>
      <x:c r="H28" s="105" t="str">
        <x:v>FR</x:v>
      </x:c>
      <x:c r="I28" s="105" t="str">
        <x:v>1A</x:v>
      </x:c>
      <x:c r="J28" s="105" t="str">
        <x:v>1B</x:v>
      </x:c>
      <x:c r="K28" s="105" t="str">
        <x:v>2A</x:v>
      </x:c>
      <x:c r="L28" s="105" t="str">
        <x:v>2B</x:v>
      </x:c>
      <x:c r="M28" s="105" t="str">
        <x:v>F</x:v>
      </x:c>
      <x:c r="N28" s="105" t="str">
        <x:v>FR</x:v>
      </x:c>
      <x:c r="O28" s="105" t="str">
        <x:v>FR</x:v>
      </x:c>
      <x:c r="P28" s="105" t="str">
        <x:v>2B</x:v>
      </x:c>
      <x:c r="Q28" s="105" t="str">
        <x:v>1A</x:v>
      </x:c>
      <x:c r="R28" s="105" t="str">
        <x:v>1B</x:v>
      </x:c>
      <x:c r="S28" s="105" t="str">
        <x:v>2A</x:v>
      </x:c>
      <x:c r="T28" s="105" t="str">
        <x:v>2B</x:v>
      </x:c>
      <x:c r="U28" s="105" t="str">
        <x:v>1A</x:v>
      </x:c>
      <x:c r="V28" s="105" t="str">
        <x:v>FR</x:v>
      </x:c>
      <x:c r="W28" s="105" t="str">
        <x:v>2A</x:v>
      </x:c>
      <x:c r="X28" s="105" t="str">
        <x:v>2B</x:v>
      </x:c>
      <x:c r="Y28" s="105" t="str">
        <x:v>1A</x:v>
      </x:c>
      <x:c r="Z28" s="105" t="str">
        <x:v>1B</x:v>
      </x:c>
      <x:c r="AA28" s="105" t="str">
        <x:v>2A</x:v>
      </x:c>
      <x:c r="AB28" s="105" t="str">
        <x:v>FR</x:v>
      </x:c>
      <x:c r="AC28" s="105" t="str">
        <x:v>FR</x:v>
      </x:c>
      <x:c r="AD28" s="105" t="str">
        <x:v>1B</x:v>
      </x:c>
      <x:c r="AE28" s="105" t="str">
        <x:v>2A</x:v>
      </x:c>
      <x:c r="AF28" s="105" t="str">
        <x:v>2B</x:v>
      </x:c>
      <x:c r="AG28" s="105" t="str">
        <x:v>1A</x:v>
      </x:c>
      <x:c r="AH28" s="106" t="n">
        <x:f>COUNTIF(C28:AG28,$A$8)+COUNTIF(C28:AG28,$A$9)+COUNTIF(C28:AG28,$A$10)+COUNTIF(C28:AG28,$A$11)</x:f>
        <x:v>23</x:v>
      </x:c>
      <x:c r="AI28" s="107" t="n">
        <x:f>COUNTIF(C28:AG28,$A$8)*$G$8+COUNTIF(C28:AG28,$A$9)*$G$9+COUNTIF(C28:AG28,$A$10)*$G$10+COUNTIF(C28:AG28,$A$11)*$G$11+COUNTIF(C28:AG28,$A$12)*$G$12+COUNTIF(C28:AG28,$A$13)*$G$13+COUNTIF(C28:AG28,$A$14)*$G$14+COUNTIF(C28:AG28,$A$15)*$G$15</x:f>
        <x:v>197</x:v>
      </x:c>
      <x:c r="AJ28" s="106" t="n">
        <x:f>COUNTIF(C28:AG28,$A$12)</x:f>
        <x:v>7</x:v>
      </x:c>
      <x:c r="AK28" s="106" t="n">
        <x:f>COUNTIF(C28:AG28,$A$13)</x:f>
        <x:v>1</x:v>
      </x:c>
      <x:c r="AL28" s="106" t="n">
        <x:f>COUNTIF(C28:AG28,$A$14)</x:f>
        <x:v>0</x:v>
      </x:c>
      <x:c r="AM28" s="106" t="n">
        <x:f>COUNTIF(C28:AG28,$A$15)</x:f>
        <x:v>0</x:v>
      </x:c>
    </x:row>
    <x:row r="29" ht="20" customHeight="1">
      <x:c r="A29" s="91" t="str">
        <x:v>Jonas Klein</x:v>
      </x:c>
      <x:c r="B29" s="91" t="str">
        <x:v>Vollzeit</x:v>
      </x:c>
      <x:c r="C29" s="105" t="str">
        <x:v>2B</x:v>
      </x:c>
      <x:c r="D29" s="105" t="str">
        <x:v>1A</x:v>
      </x:c>
      <x:c r="E29" s="105" t="str">
        <x:v>1B</x:v>
      </x:c>
      <x:c r="F29" s="105" t="str">
        <x:v>F</x:v>
      </x:c>
      <x:c r="G29" s="105" t="str">
        <x:v>FR</x:v>
      </x:c>
      <x:c r="H29" s="105" t="str">
        <x:v>FR</x:v>
      </x:c>
      <x:c r="I29" s="105" t="str">
        <x:v>1B</x:v>
      </x:c>
      <x:c r="J29" s="105" t="str">
        <x:v>2A</x:v>
      </x:c>
      <x:c r="K29" s="105" t="str">
        <x:v>2B</x:v>
      </x:c>
      <x:c r="L29" s="105" t="str">
        <x:v>1A</x:v>
      </x:c>
      <x:c r="M29" s="105" t="str">
        <x:v>1B</x:v>
      </x:c>
      <x:c r="N29" s="105" t="str">
        <x:v>FR</x:v>
      </x:c>
      <x:c r="O29" s="105" t="str">
        <x:v>1B</x:v>
      </x:c>
      <x:c r="P29" s="105" t="str">
        <x:v>1A</x:v>
      </x:c>
      <x:c r="Q29" s="105" t="str">
        <x:v>1B</x:v>
      </x:c>
      <x:c r="R29" s="105" t="str">
        <x:v>2A</x:v>
      </x:c>
      <x:c r="S29" s="105" t="str">
        <x:v>2B</x:v>
      </x:c>
      <x:c r="T29" s="105" t="str">
        <x:v>1A</x:v>
      </x:c>
      <x:c r="U29" s="105" t="str">
        <x:v>FR</x:v>
      </x:c>
      <x:c r="V29" s="105" t="str">
        <x:v>FR</x:v>
      </x:c>
      <x:c r="W29" s="105" t="str">
        <x:v>2B</x:v>
      </x:c>
      <x:c r="X29" s="105" t="str">
        <x:v>1A</x:v>
      </x:c>
      <x:c r="Y29" s="105" t="str">
        <x:v>1B</x:v>
      </x:c>
      <x:c r="Z29" s="105" t="str">
        <x:v>2A</x:v>
      </x:c>
      <x:c r="AA29" s="105" t="str">
        <x:v>U</x:v>
      </x:c>
      <x:c r="AB29" s="105" t="str">
        <x:v>FR</x:v>
      </x:c>
      <x:c r="AC29" s="105" t="str">
        <x:v>FR</x:v>
      </x:c>
      <x:c r="AD29" s="105" t="str">
        <x:v>2A</x:v>
      </x:c>
      <x:c r="AE29" s="105" t="str">
        <x:v>2B</x:v>
      </x:c>
      <x:c r="AF29" s="105" t="str">
        <x:v>1A</x:v>
      </x:c>
      <x:c r="AG29" s="105" t="str">
        <x:v>1B</x:v>
      </x:c>
      <x:c r="AH29" s="106" t="n">
        <x:f>COUNTIF(C29:AG29,$A$8)+COUNTIF(C29:AG29,$A$9)+COUNTIF(C29:AG29,$A$10)+COUNTIF(C29:AG29,$A$11)</x:f>
        <x:v>22</x:v>
      </x:c>
      <x:c r="AI29" s="107" t="n">
        <x:f>COUNTIF(C29:AG29,$A$8)*$G$8+COUNTIF(C29:AG29,$A$9)*$G$9+COUNTIF(C29:AG29,$A$10)*$G$10+COUNTIF(C29:AG29,$A$11)*$G$11+COUNTIF(C29:AG29,$A$12)*$G$12+COUNTIF(C29:AG29,$A$13)*$G$13+COUNTIF(C29:AG29,$A$14)*$G$14+COUNTIF(C29:AG29,$A$15)*$G$15</x:f>
        <x:v>188</x:v>
      </x:c>
      <x:c r="AJ29" s="106" t="n">
        <x:f>COUNTIF(C29:AG29,$A$12)</x:f>
        <x:v>7</x:v>
      </x:c>
      <x:c r="AK29" s="106" t="n">
        <x:f>COUNTIF(C29:AG29,$A$13)</x:f>
        <x:v>1</x:v>
      </x:c>
      <x:c r="AL29" s="106" t="n">
        <x:f>COUNTIF(C29:AG29,$A$14)</x:f>
        <x:v>0</x:v>
      </x:c>
      <x:c r="AM29" s="106" t="n">
        <x:f>COUNTIF(C29:AG29,$A$15)</x:f>
        <x:v>1</x:v>
      </x:c>
    </x:row>
    <x:row r="30" ht="20" customHeight="1">
      <x:c r="A30" s="91" t="str">
        <x:v>Lara Zimmermann</x:v>
      </x:c>
      <x:c r="B30" s="91" t="str">
        <x:v>Vollzeit</x:v>
      </x:c>
      <x:c r="C30" s="105" t="str">
        <x:v>1A</x:v>
      </x:c>
      <x:c r="D30" s="105" t="str">
        <x:v>1B</x:v>
      </x:c>
      <x:c r="E30" s="105" t="str">
        <x:v>2A</x:v>
      </x:c>
      <x:c r="F30" s="105" t="str">
        <x:v>2B</x:v>
      </x:c>
      <x:c r="G30" s="105" t="str">
        <x:v>FR</x:v>
      </x:c>
      <x:c r="H30" s="105" t="str">
        <x:v>FR</x:v>
      </x:c>
      <x:c r="I30" s="105" t="str">
        <x:v>2A</x:v>
      </x:c>
      <x:c r="J30" s="105" t="str">
        <x:v>2B</x:v>
      </x:c>
      <x:c r="K30" s="105" t="str">
        <x:v>1A</x:v>
      </x:c>
      <x:c r="L30" s="105" t="str">
        <x:v>1B</x:v>
      </x:c>
      <x:c r="M30" s="105" t="str">
        <x:v>2A</x:v>
      </x:c>
      <x:c r="N30" s="105" t="str">
        <x:v>1A</x:v>
      </x:c>
      <x:c r="O30" s="105" t="str">
        <x:v>FR</x:v>
      </x:c>
      <x:c r="P30" s="105" t="str">
        <x:v>1B</x:v>
      </x:c>
      <x:c r="Q30" s="105" t="str">
        <x:v>2A</x:v>
      </x:c>
      <x:c r="R30" s="105" t="str">
        <x:v>2B</x:v>
      </x:c>
      <x:c r="S30" s="105" t="str">
        <x:v>1A</x:v>
      </x:c>
      <x:c r="T30" s="105" t="str">
        <x:v>1B</x:v>
      </x:c>
      <x:c r="U30" s="105" t="str">
        <x:v>FR</x:v>
      </x:c>
      <x:c r="V30" s="105" t="str">
        <x:v>FR</x:v>
      </x:c>
      <x:c r="W30" s="105" t="str">
        <x:v>1A</x:v>
      </x:c>
      <x:c r="X30" s="105" t="str">
        <x:v>1B</x:v>
      </x:c>
      <x:c r="Y30" s="105" t="str">
        <x:v>2A</x:v>
      </x:c>
      <x:c r="Z30" s="105" t="str">
        <x:v>2B</x:v>
      </x:c>
      <x:c r="AA30" s="105" t="str">
        <x:v>1A</x:v>
      </x:c>
      <x:c r="AB30" s="105" t="str">
        <x:v>FR</x:v>
      </x:c>
      <x:c r="AC30" s="105" t="str">
        <x:v>1B</x:v>
      </x:c>
      <x:c r="AD30" s="105" t="str">
        <x:v>2B</x:v>
      </x:c>
      <x:c r="AE30" s="105" t="str">
        <x:v>1A</x:v>
      </x:c>
      <x:c r="AF30" s="105" t="str">
        <x:v>1B</x:v>
      </x:c>
      <x:c r="AG30" s="105" t="str">
        <x:v>2A</x:v>
      </x:c>
      <x:c r="AH30" s="106" t="n">
        <x:f>COUNTIF(C30:AG30,$A$8)+COUNTIF(C30:AG30,$A$9)+COUNTIF(C30:AG30,$A$10)+COUNTIF(C30:AG30,$A$11)</x:f>
        <x:v>25</x:v>
      </x:c>
      <x:c r="AI30" s="107" t="n">
        <x:f>COUNTIF(C30:AG30,$A$8)*$G$8+COUNTIF(C30:AG30,$A$9)*$G$9+COUNTIF(C30:AG30,$A$10)*$G$10+COUNTIF(C30:AG30,$A$11)*$G$11+COUNTIF(C30:AG30,$A$12)*$G$12+COUNTIF(C30:AG30,$A$13)*$G$13+COUNTIF(C30:AG30,$A$14)*$G$14+COUNTIF(C30:AG30,$A$15)*$G$15</x:f>
        <x:v>214</x:v>
      </x:c>
      <x:c r="AJ30" s="106" t="n">
        <x:f>COUNTIF(C30:AG30,$A$12)</x:f>
        <x:v>6</x:v>
      </x:c>
      <x:c r="AK30" s="106" t="n">
        <x:f>COUNTIF(C30:AG30,$A$13)</x:f>
        <x:v>0</x:v>
      </x:c>
      <x:c r="AL30" s="106" t="n">
        <x:f>COUNTIF(C30:AG30,$A$14)</x:f>
        <x:v>0</x:v>
      </x:c>
      <x:c r="AM30" s="106" t="n">
        <x:f>COUNTIF(C30:AG30,$A$15)</x:f>
        <x:v>0</x:v>
      </x:c>
    </x:row>
    <x:row r="31" ht="20" customHeight="1">
      <x:c r="A31" s="91" t="str">
        <x:v>Max Berger</x:v>
      </x:c>
      <x:c r="B31" s="91" t="str">
        <x:v>Aushilfe</x:v>
      </x:c>
      <x:c r="C31" s="105" t="str">
        <x:v>1B</x:v>
      </x:c>
      <x:c r="D31" s="105" t="str">
        <x:v>2A</x:v>
      </x:c>
      <x:c r="E31" s="105" t="str">
        <x:v>2B</x:v>
      </x:c>
      <x:c r="F31" s="105" t="str">
        <x:v>1A</x:v>
      </x:c>
      <x:c r="G31" s="105" t="str">
        <x:v>FR</x:v>
      </x:c>
      <x:c r="H31" s="105" t="str">
        <x:v>1B</x:v>
      </x:c>
      <x:c r="I31" s="105" t="str">
        <x:v>2B</x:v>
      </x:c>
      <x:c r="J31" s="105" t="str">
        <x:v>1A</x:v>
      </x:c>
      <x:c r="K31" s="105" t="str">
        <x:v>1B</x:v>
      </x:c>
      <x:c r="L31" s="105" t="str">
        <x:v>2A</x:v>
      </x:c>
      <x:c r="M31" s="105" t="str">
        <x:v>2B</x:v>
      </x:c>
      <x:c r="N31" s="105" t="str">
        <x:v>FR</x:v>
      </x:c>
      <x:c r="O31" s="105" t="str">
        <x:v>FR</x:v>
      </x:c>
      <x:c r="P31" s="105" t="str">
        <x:v>2A</x:v>
      </x:c>
      <x:c r="Q31" s="105" t="str">
        <x:v>2B</x:v>
      </x:c>
      <x:c r="R31" s="105" t="str">
        <x:v>1A</x:v>
      </x:c>
      <x:c r="S31" s="105" t="str">
        <x:v>1B</x:v>
      </x:c>
      <x:c r="T31" s="105" t="str">
        <x:v>2A</x:v>
      </x:c>
      <x:c r="U31" s="105" t="str">
        <x:v>FR</x:v>
      </x:c>
      <x:c r="V31" s="105" t="str">
        <x:v>FR</x:v>
      </x:c>
      <x:c r="W31" s="105" t="str">
        <x:v>1B</x:v>
      </x:c>
      <x:c r="X31" s="105" t="str">
        <x:v>2A</x:v>
      </x:c>
      <x:c r="Y31" s="105" t="str">
        <x:v>2B</x:v>
      </x:c>
      <x:c r="Z31" s="105" t="str">
        <x:v>1A</x:v>
      </x:c>
      <x:c r="AA31" s="105" t="str">
        <x:v>1B</x:v>
      </x:c>
      <x:c r="AB31" s="105" t="str">
        <x:v>1A</x:v>
      </x:c>
      <x:c r="AC31" s="105" t="str">
        <x:v>FR</x:v>
      </x:c>
      <x:c r="AD31" s="105" t="str">
        <x:v>1A</x:v>
      </x:c>
      <x:c r="AE31" s="105" t="str">
        <x:v>1B</x:v>
      </x:c>
      <x:c r="AF31" s="105" t="str">
        <x:v>2A</x:v>
      </x:c>
      <x:c r="AG31" s="105" t="str">
        <x:v>2B</x:v>
      </x:c>
      <x:c r="AH31" s="106" t="n">
        <x:f>COUNTIF(C31:AG31,$A$8)+COUNTIF(C31:AG31,$A$9)+COUNTIF(C31:AG31,$A$10)+COUNTIF(C31:AG31,$A$11)</x:f>
        <x:v>25</x:v>
      </x:c>
      <x:c r="AI31" s="107" t="n">
        <x:f>COUNTIF(C31:AG31,$A$8)*$G$8+COUNTIF(C31:AG31,$A$9)*$G$9+COUNTIF(C31:AG31,$A$10)*$G$10+COUNTIF(C31:AG31,$A$11)*$G$11+COUNTIF(C31:AG31,$A$12)*$G$12+COUNTIF(C31:AG31,$A$13)*$G$13+COUNTIF(C31:AG31,$A$14)*$G$14+COUNTIF(C31:AG31,$A$15)*$G$15</x:f>
        <x:v>214</x:v>
      </x:c>
      <x:c r="AJ31" s="106" t="n">
        <x:f>COUNTIF(C31:AG31,$A$12)</x:f>
        <x:v>6</x:v>
      </x:c>
      <x:c r="AK31" s="106" t="n">
        <x:f>COUNTIF(C31:AG31,$A$13)</x:f>
        <x:v>0</x:v>
      </x:c>
      <x:c r="AL31" s="106" t="n">
        <x:f>COUNTIF(C31:AG31,$A$14)</x:f>
        <x:v>0</x:v>
      </x:c>
      <x:c r="AM31" s="106" t="n">
        <x:f>COUNTIF(C31:AG31,$A$15)</x:f>
        <x:v>0</x:v>
      </x:c>
    </x:row>
    <x:row r="32" ht="20" customHeight="1">
      <x:c r="A32" s="91" t="str">
        <x:v>Nina Schwarz</x:v>
      </x:c>
      <x:c r="B32" s="91" t="str">
        <x:v>Teilzeit</x:v>
      </x:c>
      <x:c r="C32" s="105" t="str">
        <x:v>2A</x:v>
      </x:c>
      <x:c r="D32" s="105" t="str">
        <x:v>2B</x:v>
      </x:c>
      <x:c r="E32" s="105" t="str">
        <x:v>1A</x:v>
      </x:c>
      <x:c r="F32" s="105" t="str">
        <x:v>1B</x:v>
      </x:c>
      <x:c r="G32" s="105" t="str">
        <x:v>1A</x:v>
      </x:c>
      <x:c r="H32" s="105" t="str">
        <x:v>FR</x:v>
      </x:c>
      <x:c r="I32" s="105" t="str">
        <x:v>1A</x:v>
      </x:c>
      <x:c r="J32" s="105" t="str">
        <x:v>1B</x:v>
      </x:c>
      <x:c r="K32" s="105" t="str">
        <x:v>2A</x:v>
      </x:c>
      <x:c r="L32" s="105" t="str">
        <x:v>2B</x:v>
      </x:c>
      <x:c r="M32" s="105" t="str">
        <x:v>1A</x:v>
      </x:c>
      <x:c r="N32" s="105" t="str">
        <x:v>FR</x:v>
      </x:c>
      <x:c r="O32" s="105" t="str">
        <x:v>FR</x:v>
      </x:c>
      <x:c r="P32" s="105" t="str">
        <x:v>2B</x:v>
      </x:c>
      <x:c r="Q32" s="105" t="str">
        <x:v>1A</x:v>
      </x:c>
      <x:c r="R32" s="105" t="str">
        <x:v>1B</x:v>
      </x:c>
      <x:c r="S32" s="105" t="str">
        <x:v>2A</x:v>
      </x:c>
      <x:c r="T32" s="105" t="str">
        <x:v>2B</x:v>
      </x:c>
      <x:c r="U32" s="105" t="str">
        <x:v>FR</x:v>
      </x:c>
      <x:c r="V32" s="105" t="str">
        <x:v>1B</x:v>
      </x:c>
      <x:c r="W32" s="105" t="str">
        <x:v>2A</x:v>
      </x:c>
      <x:c r="X32" s="105" t="str">
        <x:v>2B</x:v>
      </x:c>
      <x:c r="Y32" s="105" t="str">
        <x:v>1A</x:v>
      </x:c>
      <x:c r="Z32" s="105" t="str">
        <x:v>U</x:v>
      </x:c>
      <x:c r="AA32" s="105" t="str">
        <x:v>2A</x:v>
      </x:c>
      <x:c r="AB32" s="105" t="str">
        <x:v>FR</x:v>
      </x:c>
      <x:c r="AC32" s="105" t="str">
        <x:v>FR</x:v>
      </x:c>
      <x:c r="AD32" s="105" t="str">
        <x:v>1B</x:v>
      </x:c>
      <x:c r="AE32" s="105" t="str">
        <x:v>K</x:v>
      </x:c>
      <x:c r="AF32" s="105" t="str">
        <x:v>2B</x:v>
      </x:c>
      <x:c r="AG32" s="105" t="str">
        <x:v>1A</x:v>
      </x:c>
      <x:c r="AH32" s="106" t="n">
        <x:f>COUNTIF(C32:AG32,$A$8)+COUNTIF(C32:AG32,$A$9)+COUNTIF(C32:AG32,$A$10)+COUNTIF(C32:AG32,$A$11)</x:f>
        <x:v>23</x:v>
      </x:c>
      <x:c r="AI32" s="107" t="n">
        <x:f>COUNTIF(C32:AG32,$A$8)*$G$8+COUNTIF(C32:AG32,$A$9)*$G$9+COUNTIF(C32:AG32,$A$10)*$G$10+COUNTIF(C32:AG32,$A$11)*$G$11+COUNTIF(C32:AG32,$A$12)*$G$12+COUNTIF(C32:AG32,$A$13)*$G$13+COUNTIF(C32:AG32,$A$14)*$G$14+COUNTIF(C32:AG32,$A$15)*$G$15</x:f>
        <x:v>196.75</x:v>
      </x:c>
      <x:c r="AJ32" s="106" t="n">
        <x:f>COUNTIF(C32:AG32,$A$12)</x:f>
        <x:v>6</x:v>
      </x:c>
      <x:c r="AK32" s="106" t="n">
        <x:f>COUNTIF(C32:AG32,$A$13)</x:f>
        <x:v>0</x:v>
      </x:c>
      <x:c r="AL32" s="106" t="n">
        <x:f>COUNTIF(C32:AG32,$A$14)</x:f>
        <x:v>1</x:v>
      </x:c>
      <x:c r="AM32" s="106" t="n">
        <x:f>COUNTIF(C32:AG32,$A$15)</x:f>
        <x:v>1</x:v>
      </x:c>
    </x:row>
    <x:row r="33" ht="20" customHeight="1">
      <x:c r="A33" s="91" t="str">
        <x:v>Oskar Lang</x:v>
      </x:c>
      <x:c r="B33" s="91" t="str">
        <x:v>Vollzeit</x:v>
      </x:c>
      <x:c r="C33" s="105" t="str">
        <x:v>2B</x:v>
      </x:c>
      <x:c r="D33" s="105" t="str">
        <x:v>1A</x:v>
      </x:c>
      <x:c r="E33" s="105" t="str">
        <x:v>1B</x:v>
      </x:c>
      <x:c r="F33" s="105" t="str">
        <x:v>2A</x:v>
      </x:c>
      <x:c r="G33" s="105" t="str">
        <x:v>FR</x:v>
      </x:c>
      <x:c r="H33" s="105" t="str">
        <x:v>FR</x:v>
      </x:c>
      <x:c r="I33" s="105" t="str">
        <x:v>1B</x:v>
      </x:c>
      <x:c r="J33" s="105" t="str">
        <x:v>2A</x:v>
      </x:c>
      <x:c r="K33" s="105" t="str">
        <x:v>2B</x:v>
      </x:c>
      <x:c r="L33" s="105" t="str">
        <x:v>1A</x:v>
      </x:c>
      <x:c r="M33" s="105" t="str">
        <x:v>1B</x:v>
      </x:c>
      <x:c r="N33" s="105" t="str">
        <x:v>FR</x:v>
      </x:c>
      <x:c r="O33" s="105" t="str">
        <x:v>FR</x:v>
      </x:c>
      <x:c r="P33" s="105" t="str">
        <x:v>1A</x:v>
      </x:c>
      <x:c r="Q33" s="105" t="str">
        <x:v>1B</x:v>
      </x:c>
      <x:c r="R33" s="105" t="str">
        <x:v>2A</x:v>
      </x:c>
      <x:c r="S33" s="105" t="str">
        <x:v>2B</x:v>
      </x:c>
      <x:c r="T33" s="105" t="str">
        <x:v>1A</x:v>
      </x:c>
      <x:c r="U33" s="105" t="str">
        <x:v>1A</x:v>
      </x:c>
      <x:c r="V33" s="105" t="str">
        <x:v>FR</x:v>
      </x:c>
      <x:c r="W33" s="105" t="str">
        <x:v>2B</x:v>
      </x:c>
      <x:c r="X33" s="105" t="str">
        <x:v>1A</x:v>
      </x:c>
      <x:c r="Y33" s="105" t="str">
        <x:v>1B</x:v>
      </x:c>
      <x:c r="Z33" s="105" t="str">
        <x:v>K</x:v>
      </x:c>
      <x:c r="AA33" s="105" t="str">
        <x:v>2B</x:v>
      </x:c>
      <x:c r="AB33" s="105" t="str">
        <x:v>FR</x:v>
      </x:c>
      <x:c r="AC33" s="105" t="str">
        <x:v>FR</x:v>
      </x:c>
      <x:c r="AD33" s="105" t="str">
        <x:v>2A</x:v>
      </x:c>
      <x:c r="AE33" s="105" t="str">
        <x:v>2B</x:v>
      </x:c>
      <x:c r="AF33" s="105" t="str">
        <x:v>1A</x:v>
      </x:c>
      <x:c r="AG33" s="105" t="str">
        <x:v>1B</x:v>
      </x:c>
      <x:c r="AH33" s="106" t="n">
        <x:f>COUNTIF(C33:AG33,$A$8)+COUNTIF(C33:AG33,$A$9)+COUNTIF(C33:AG33,$A$10)+COUNTIF(C33:AG33,$A$11)</x:f>
        <x:v>23</x:v>
      </x:c>
      <x:c r="AI33" s="107" t="n">
        <x:f>COUNTIF(C33:AG33,$A$8)*$G$8+COUNTIF(C33:AG33,$A$9)*$G$9+COUNTIF(C33:AG33,$A$10)*$G$10+COUNTIF(C33:AG33,$A$11)*$G$11+COUNTIF(C33:AG33,$A$12)*$G$12+COUNTIF(C33:AG33,$A$13)*$G$13+COUNTIF(C33:AG33,$A$14)*$G$14+COUNTIF(C33:AG33,$A$15)*$G$15</x:f>
        <x:v>196.5</x:v>
      </x:c>
      <x:c r="AJ33" s="106" t="n">
        <x:f>COUNTIF(C33:AG33,$A$12)</x:f>
        <x:v>7</x:v>
      </x:c>
      <x:c r="AK33" s="106" t="n">
        <x:f>COUNTIF(C33:AG33,$A$13)</x:f>
        <x:v>0</x:v>
      </x:c>
      <x:c r="AL33" s="106" t="n">
        <x:f>COUNTIF(C33:AG33,$A$14)</x:f>
        <x:v>1</x:v>
      </x:c>
      <x:c r="AM33" s="106" t="n">
        <x:f>COUNTIF(C33:AG33,$A$15)</x:f>
        <x:v>0</x:v>
      </x:c>
    </x:row>
    <x:row r="34" ht="20" customHeight="1">
      <x:c r="A34" s="91" t="str">
        <x:v>Paula Krüger</x:v>
      </x:c>
      <x:c r="B34" s="91" t="str">
        <x:v>Ausbildung</x:v>
      </x:c>
      <x:c r="C34" s="105" t="str">
        <x:v>1A</x:v>
      </x:c>
      <x:c r="D34" s="105" t="str">
        <x:v>1B</x:v>
      </x:c>
      <x:c r="E34" s="105" t="str">
        <x:v>2A</x:v>
      </x:c>
      <x:c r="F34" s="105" t="str">
        <x:v>2B</x:v>
      </x:c>
      <x:c r="G34" s="105" t="str">
        <x:v>FR</x:v>
      </x:c>
      <x:c r="H34" s="105" t="str">
        <x:v>FR</x:v>
      </x:c>
      <x:c r="I34" s="105" t="str">
        <x:v>2A</x:v>
      </x:c>
      <x:c r="J34" s="105" t="str">
        <x:v>2B</x:v>
      </x:c>
      <x:c r="K34" s="105" t="str">
        <x:v>1A</x:v>
      </x:c>
      <x:c r="L34" s="105" t="str">
        <x:v>1B</x:v>
      </x:c>
      <x:c r="M34" s="105" t="str">
        <x:v>2A</x:v>
      </x:c>
      <x:c r="N34" s="105" t="str">
        <x:v>FR</x:v>
      </x:c>
      <x:c r="O34" s="105" t="str">
        <x:v>1B</x:v>
      </x:c>
      <x:c r="P34" s="105" t="str">
        <x:v>1B</x:v>
      </x:c>
      <x:c r="Q34" s="105" t="str">
        <x:v>2A</x:v>
      </x:c>
      <x:c r="R34" s="105" t="str">
        <x:v>2B</x:v>
      </x:c>
      <x:c r="S34" s="105" t="str">
        <x:v>1A</x:v>
      </x:c>
      <x:c r="T34" s="105" t="str">
        <x:v>1B</x:v>
      </x:c>
      <x:c r="U34" s="105" t="str">
        <x:v>FR</x:v>
      </x:c>
      <x:c r="V34" s="105" t="str">
        <x:v>FR</x:v>
      </x:c>
      <x:c r="W34" s="105" t="str">
        <x:v>1A</x:v>
      </x:c>
      <x:c r="X34" s="105" t="str">
        <x:v>1B</x:v>
      </x:c>
      <x:c r="Y34" s="105" t="str">
        <x:v>2A</x:v>
      </x:c>
      <x:c r="Z34" s="105" t="str">
        <x:v>2B</x:v>
      </x:c>
      <x:c r="AA34" s="105" t="str">
        <x:v>1A</x:v>
      </x:c>
      <x:c r="AB34" s="105" t="str">
        <x:v>FR</x:v>
      </x:c>
      <x:c r="AC34" s="105" t="str">
        <x:v>FR</x:v>
      </x:c>
      <x:c r="AD34" s="105" t="str">
        <x:v>2B</x:v>
      </x:c>
      <x:c r="AE34" s="105" t="str">
        <x:v>1A</x:v>
      </x:c>
      <x:c r="AF34" s="105" t="str">
        <x:v>1B</x:v>
      </x:c>
      <x:c r="AG34" s="105" t="str">
        <x:v>2A</x:v>
      </x:c>
      <x:c r="AH34" s="106" t="n">
        <x:f>COUNTIF(C34:AG34,$A$8)+COUNTIF(C34:AG34,$A$9)+COUNTIF(C34:AG34,$A$10)+COUNTIF(C34:AG34,$A$11)</x:f>
        <x:v>24</x:v>
      </x:c>
      <x:c r="AI34" s="107" t="n">
        <x:f>COUNTIF(C34:AG34,$A$8)*$G$8+COUNTIF(C34:AG34,$A$9)*$G$9+COUNTIF(C34:AG34,$A$10)*$G$10+COUNTIF(C34:AG34,$A$11)*$G$11+COUNTIF(C34:AG34,$A$12)*$G$12+COUNTIF(C34:AG34,$A$13)*$G$13+COUNTIF(C34:AG34,$A$14)*$G$14+COUNTIF(C34:AG34,$A$15)*$G$15</x:f>
        <x:v>205.5</x:v>
      </x:c>
      <x:c r="AJ34" s="106" t="n">
        <x:f>COUNTIF(C34:AG34,$A$12)</x:f>
        <x:v>7</x:v>
      </x:c>
      <x:c r="AK34" s="106" t="n">
        <x:f>COUNTIF(C34:AG34,$A$13)</x:f>
        <x:v>0</x:v>
      </x:c>
      <x:c r="AL34" s="106" t="n">
        <x:f>COUNTIF(C34:AG34,$A$14)</x:f>
        <x:v>0</x:v>
      </x:c>
      <x:c r="AM34" s="106" t="n">
        <x:f>COUNTIF(C34:AG34,$A$15)</x:f>
        <x:v>0</x:v>
      </x:c>
    </x:row>
    <x:row r="35">
      <x:c r="A35" s="89"/>
      <x:c r="B35" s="89"/>
      <x:c r="C35" s="89"/>
      <x:c r="D35" s="89"/>
      <x:c r="E35" s="89"/>
      <x:c r="F35" s="89"/>
      <x:c r="G35" s="89"/>
      <x:c r="H35" s="89"/>
      <x:c r="I35" s="89"/>
      <x:c r="J35" s="89"/>
      <x:c r="K35" s="89"/>
      <x:c r="L35" s="89"/>
      <x:c r="M35" s="89"/>
      <x:c r="N35" s="89"/>
      <x:c r="O35" s="89"/>
      <x:c r="P35" s="89"/>
      <x:c r="Q35" s="89"/>
      <x:c r="R35" s="89"/>
      <x:c r="S35" s="89"/>
      <x:c r="T35" s="89"/>
      <x:c r="U35" s="89"/>
      <x:c r="V35" s="89"/>
      <x:c r="W35" s="89"/>
      <x:c r="X35" s="89"/>
      <x:c r="Y35" s="89"/>
      <x:c r="Z35" s="89"/>
      <x:c r="AA35" s="89"/>
      <x:c r="AB35" s="89"/>
      <x:c r="AC35" s="89"/>
      <x:c r="AD35" s="89"/>
      <x:c r="AE35" s="89"/>
      <x:c r="AF35" s="89"/>
      <x:c r="AG35" s="89"/>
      <x:c r="AH35" s="89"/>
      <x:c r="AI35" s="89"/>
      <x:c r="AJ35" s="89"/>
      <x:c r="AK35" s="89"/>
      <x:c r="AL35" s="89"/>
      <x:c r="AM35" s="89"/>
    </x:row>
    <x:row r="36">
      <x:c r="A36" s="89"/>
      <x:c r="B36" s="89"/>
      <x:c r="C36" s="89"/>
      <x:c r="D36" s="89"/>
      <x:c r="E36" s="89"/>
      <x:c r="F36" s="89"/>
      <x:c r="G36" s="89"/>
      <x:c r="H36" s="89"/>
      <x:c r="I36" s="89"/>
      <x:c r="J36" s="89"/>
      <x:c r="K36" s="89"/>
      <x:c r="L36" s="89"/>
      <x:c r="M36" s="89"/>
      <x:c r="N36" s="89"/>
      <x:c r="O36" s="89"/>
      <x:c r="P36" s="89"/>
      <x:c r="Q36" s="89"/>
      <x:c r="R36" s="89"/>
      <x:c r="S36" s="89"/>
      <x:c r="T36" s="89"/>
      <x:c r="U36" s="89"/>
      <x:c r="V36" s="89"/>
      <x:c r="W36" s="89"/>
      <x:c r="X36" s="89"/>
      <x:c r="Y36" s="89"/>
      <x:c r="Z36" s="89"/>
      <x:c r="AA36" s="89"/>
      <x:c r="AB36" s="89"/>
      <x:c r="AC36" s="89"/>
      <x:c r="AD36" s="89"/>
      <x:c r="AE36" s="89"/>
      <x:c r="AF36" s="89"/>
      <x:c r="AG36" s="89"/>
      <x:c r="AH36" s="89"/>
      <x:c r="AI36" s="89"/>
      <x:c r="AJ36" s="89"/>
      <x:c r="AK36" s="89"/>
      <x:c r="AL36" s="89"/>
      <x:c r="AM36" s="89"/>
    </x:row>
    <x:row r="37" ht="24" customHeight="1">
      <x:c r="A37" s="93" t="str">
        <x:v>Tägliche Kontrolle</x:v>
      </x:c>
      <x:c r="B37" s="93"/>
      <x:c r="C37" s="89"/>
      <x:c r="D37" s="89"/>
      <x:c r="E37" s="89"/>
      <x:c r="F37" s="89"/>
      <x:c r="G37" s="89"/>
      <x:c r="H37" s="89"/>
      <x:c r="I37" s="89"/>
      <x:c r="J37" s="89"/>
      <x:c r="K37" s="89"/>
      <x:c r="L37" s="89"/>
      <x:c r="M37" s="89"/>
      <x:c r="N37" s="89"/>
      <x:c r="O37" s="89"/>
      <x:c r="P37" s="89"/>
      <x:c r="Q37" s="89"/>
      <x:c r="R37" s="89"/>
      <x:c r="S37" s="89"/>
      <x:c r="T37" s="89"/>
      <x:c r="U37" s="89"/>
      <x:c r="V37" s="89"/>
      <x:c r="W37" s="89"/>
      <x:c r="X37" s="89"/>
      <x:c r="Y37" s="89"/>
      <x:c r="Z37" s="89"/>
      <x:c r="AA37" s="89"/>
      <x:c r="AB37" s="89"/>
      <x:c r="AC37" s="89"/>
      <x:c r="AD37" s="89"/>
      <x:c r="AE37" s="89"/>
      <x:c r="AF37" s="89"/>
      <x:c r="AG37" s="89"/>
      <x:c r="AH37" s="89"/>
      <x:c r="AI37" s="89"/>
      <x:c r="AJ37" s="89"/>
      <x:c r="AK37" s="89"/>
      <x:c r="AL37" s="89"/>
      <x:c r="AM37" s="89"/>
    </x:row>
    <x:row r="38">
      <x:c r="A38" s="90" t="str">
        <x:v>Mitarbeitende geplant</x:v>
      </x:c>
      <x:c r="B38" s="90" t="str"/>
      <x:c r="C38" s="106" t="n">
        <x:f>IF(C$18="","",COUNTIF(C$20:C$34,$A$8)+COUNTIF(C$20:C$34,$A$9)+COUNTIF(C$20:C$34,$A$10)+COUNTIF(C$20:C$34,$A$11))</x:f>
        <x:v>15</x:v>
      </x:c>
      <x:c r="D38" s="106" t="n">
        <x:f>IF(D$18="","",COUNTIF(D$20:D$34,$A$8)+COUNTIF(D$20:D$34,$A$9)+COUNTIF(D$20:D$34,$A$10)+COUNTIF(D$20:D$34,$A$11))</x:f>
        <x:v>15</x:v>
      </x:c>
      <x:c r="E38" s="106" t="n">
        <x:f>IF(E$18="","",COUNTIF(E$20:E$34,$A$8)+COUNTIF(E$20:E$34,$A$9)+COUNTIF(E$20:E$34,$A$10)+COUNTIF(E$20:E$34,$A$11))</x:f>
        <x:v>14</x:v>
      </x:c>
      <x:c r="F38" s="106" t="n">
        <x:f>IF(F$18="","",COUNTIF(F$20:F$34,$A$8)+COUNTIF(F$20:F$34,$A$9)+COUNTIF(F$20:F$34,$A$10)+COUNTIF(F$20:F$34,$A$11))</x:f>
        <x:v>14</x:v>
      </x:c>
      <x:c r="G38" s="106" t="n">
        <x:f>IF(G$18="","",COUNTIF(G$20:G$34,$A$8)+COUNTIF(G$20:G$34,$A$9)+COUNTIF(G$20:G$34,$A$10)+COUNTIF(G$20:G$34,$A$11))</x:f>
        <x:v>3</x:v>
      </x:c>
      <x:c r="H38" s="106" t="n">
        <x:f>IF(H$18="","",COUNTIF(H$20:H$34,$A$8)+COUNTIF(H$20:H$34,$A$9)+COUNTIF(H$20:H$34,$A$10)+COUNTIF(H$20:H$34,$A$11))</x:f>
        <x:v>3</x:v>
      </x:c>
      <x:c r="I38" s="106" t="n">
        <x:f>IF(I$18="","",COUNTIF(I$20:I$34,$A$8)+COUNTIF(I$20:I$34,$A$9)+COUNTIF(I$20:I$34,$A$10)+COUNTIF(I$20:I$34,$A$11))</x:f>
        <x:v>15</x:v>
      </x:c>
      <x:c r="J38" s="106" t="n">
        <x:f>IF(J$18="","",COUNTIF(J$20:J$34,$A$8)+COUNTIF(J$20:J$34,$A$9)+COUNTIF(J$20:J$34,$A$10)+COUNTIF(J$20:J$34,$A$11))</x:f>
        <x:v>15</x:v>
      </x:c>
      <x:c r="K38" s="106" t="n">
        <x:f>IF(K$18="","",COUNTIF(K$20:K$34,$A$8)+COUNTIF(K$20:K$34,$A$9)+COUNTIF(K$20:K$34,$A$10)+COUNTIF(K$20:K$34,$A$11))</x:f>
        <x:v>15</x:v>
      </x:c>
      <x:c r="L38" s="106" t="n">
        <x:f>IF(L$18="","",COUNTIF(L$20:L$34,$A$8)+COUNTIF(L$20:L$34,$A$9)+COUNTIF(L$20:L$34,$A$10)+COUNTIF(L$20:L$34,$A$11))</x:f>
        <x:v>13</x:v>
      </x:c>
      <x:c r="M38" s="106" t="n">
        <x:f>IF(M$18="","",COUNTIF(M$20:M$34,$A$8)+COUNTIF(M$20:M$34,$A$9)+COUNTIF(M$20:M$34,$A$10)+COUNTIF(M$20:M$34,$A$11))</x:f>
        <x:v>14</x:v>
      </x:c>
      <x:c r="N38" s="106" t="n">
        <x:f>IF(N$18="","",COUNTIF(N$20:N$34,$A$8)+COUNTIF(N$20:N$34,$A$9)+COUNTIF(N$20:N$34,$A$10)+COUNTIF(N$20:N$34,$A$11))</x:f>
        <x:v>3</x:v>
      </x:c>
      <x:c r="O38" s="106" t="n">
        <x:f>IF(O$18="","",COUNTIF(O$20:O$34,$A$8)+COUNTIF(O$20:O$34,$A$9)+COUNTIF(O$20:O$34,$A$10)+COUNTIF(O$20:O$34,$A$11))</x:f>
        <x:v>3</x:v>
      </x:c>
      <x:c r="P38" s="106" t="n">
        <x:f>IF(P$18="","",COUNTIF(P$20:P$34,$A$8)+COUNTIF(P$20:P$34,$A$9)+COUNTIF(P$20:P$34,$A$10)+COUNTIF(P$20:P$34,$A$11))</x:f>
        <x:v>15</x:v>
      </x:c>
      <x:c r="Q38" s="106" t="n">
        <x:f>IF(Q$18="","",COUNTIF(Q$20:Q$34,$A$8)+COUNTIF(Q$20:Q$34,$A$9)+COUNTIF(Q$20:Q$34,$A$10)+COUNTIF(Q$20:Q$34,$A$11))</x:f>
        <x:v>14</x:v>
      </x:c>
      <x:c r="R38" s="106" t="n">
        <x:f>IF(R$18="","",COUNTIF(R$20:R$34,$A$8)+COUNTIF(R$20:R$34,$A$9)+COUNTIF(R$20:R$34,$A$10)+COUNTIF(R$20:R$34,$A$11))</x:f>
        <x:v>15</x:v>
      </x:c>
      <x:c r="S38" s="106" t="n">
        <x:f>IF(S$18="","",COUNTIF(S$20:S$34,$A$8)+COUNTIF(S$20:S$34,$A$9)+COUNTIF(S$20:S$34,$A$10)+COUNTIF(S$20:S$34,$A$11))</x:f>
        <x:v>14</x:v>
      </x:c>
      <x:c r="T38" s="106" t="n">
        <x:f>IF(T$18="","",COUNTIF(T$20:T$34,$A$8)+COUNTIF(T$20:T$34,$A$9)+COUNTIF(T$20:T$34,$A$10)+COUNTIF(T$20:T$34,$A$11))</x:f>
        <x:v>14</x:v>
      </x:c>
      <x:c r="U38" s="106" t="n">
        <x:f>IF(U$18="","",COUNTIF(U$20:U$34,$A$8)+COUNTIF(U$20:U$34,$A$9)+COUNTIF(U$20:U$34,$A$10)+COUNTIF(U$20:U$34,$A$11))</x:f>
        <x:v>3</x:v>
      </x:c>
      <x:c r="V38" s="106" t="n">
        <x:f>IF(V$18="","",COUNTIF(V$20:V$34,$A$8)+COUNTIF(V$20:V$34,$A$9)+COUNTIF(V$20:V$34,$A$10)+COUNTIF(V$20:V$34,$A$11))</x:f>
        <x:v>3</x:v>
      </x:c>
      <x:c r="W38" s="106" t="n">
        <x:f>IF(W$18="","",COUNTIF(W$20:W$34,$A$8)+COUNTIF(W$20:W$34,$A$9)+COUNTIF(W$20:W$34,$A$10)+COUNTIF(W$20:W$34,$A$11))</x:f>
        <x:v>15</x:v>
      </x:c>
      <x:c r="X38" s="106" t="n">
        <x:f>IF(X$18="","",COUNTIF(X$20:X$34,$A$8)+COUNTIF(X$20:X$34,$A$9)+COUNTIF(X$20:X$34,$A$10)+COUNTIF(X$20:X$34,$A$11))</x:f>
        <x:v>15</x:v>
      </x:c>
      <x:c r="Y38" s="106" t="n">
        <x:f>IF(Y$18="","",COUNTIF(Y$20:Y$34,$A$8)+COUNTIF(Y$20:Y$34,$A$9)+COUNTIF(Y$20:Y$34,$A$10)+COUNTIF(Y$20:Y$34,$A$11))</x:f>
        <x:v>15</x:v>
      </x:c>
      <x:c r="Z38" s="106" t="n">
        <x:f>IF(Z$18="","",COUNTIF(Z$20:Z$34,$A$8)+COUNTIF(Z$20:Z$34,$A$9)+COUNTIF(Z$20:Z$34,$A$10)+COUNTIF(Z$20:Z$34,$A$11))</x:f>
        <x:v>12</x:v>
      </x:c>
      <x:c r="AA38" s="106" t="n">
        <x:f>IF(AA$18="","",COUNTIF(AA$20:AA$34,$A$8)+COUNTIF(AA$20:AA$34,$A$9)+COUNTIF(AA$20:AA$34,$A$10)+COUNTIF(AA$20:AA$34,$A$11))</x:f>
        <x:v>12</x:v>
      </x:c>
      <x:c r="AB38" s="106" t="n">
        <x:f>IF(AB$18="","",COUNTIF(AB$20:AB$34,$A$8)+COUNTIF(AB$20:AB$34,$A$9)+COUNTIF(AB$20:AB$34,$A$10)+COUNTIF(AB$20:AB$34,$A$11))</x:f>
        <x:v>3</x:v>
      </x:c>
      <x:c r="AC38" s="106" t="n">
        <x:f>IF(AC$18="","",COUNTIF(AC$20:AC$34,$A$8)+COUNTIF(AC$20:AC$34,$A$9)+COUNTIF(AC$20:AC$34,$A$10)+COUNTIF(AC$20:AC$34,$A$11))</x:f>
        <x:v>3</x:v>
      </x:c>
      <x:c r="AD38" s="106" t="n">
        <x:f>IF(AD$18="","",COUNTIF(AD$20:AD$34,$A$8)+COUNTIF(AD$20:AD$34,$A$9)+COUNTIF(AD$20:AD$34,$A$10)+COUNTIF(AD$20:AD$34,$A$11))</x:f>
        <x:v>14</x:v>
      </x:c>
      <x:c r="AE38" s="106" t="n">
        <x:f>IF(AE$18="","",COUNTIF(AE$20:AE$34,$A$8)+COUNTIF(AE$20:AE$34,$A$9)+COUNTIF(AE$20:AE$34,$A$10)+COUNTIF(AE$20:AE$34,$A$11))</x:f>
        <x:v>14</x:v>
      </x:c>
      <x:c r="AF38" s="106" t="n">
        <x:f>IF(AF$18="","",COUNTIF(AF$20:AF$34,$A$8)+COUNTIF(AF$20:AF$34,$A$9)+COUNTIF(AF$20:AF$34,$A$10)+COUNTIF(AF$20:AF$34,$A$11))</x:f>
        <x:v>14</x:v>
      </x:c>
      <x:c r="AG38" s="106" t="n">
        <x:f>IF(AG$18="","",COUNTIF(AG$20:AG$34,$A$8)+COUNTIF(AG$20:AG$34,$A$9)+COUNTIF(AG$20:AG$34,$A$10)+COUNTIF(AG$20:AG$34,$A$11))</x:f>
        <x:v>15</x:v>
      </x:c>
      <x:c r="AH38" s="89"/>
      <x:c r="AI38" s="89"/>
      <x:c r="AJ38" s="89"/>
      <x:c r="AK38" s="89"/>
      <x:c r="AL38" s="89"/>
      <x:c r="AM38" s="89"/>
    </x:row>
    <x:row r="39">
      <x:c r="A39" s="90" t="str">
        <x:v>Abwesenheiten</x:v>
      </x:c>
      <x:c r="B39" s="90" t="str"/>
      <x:c r="C39" s="106" t="n">
        <x:f>IF(C$18="","",COUNTIF(C$20:C$34,$A$12)+COUNTIF(C$20:C$34,$A$13)+COUNTIF(C$20:C$34,$A$14)+COUNTIF(C$20:C$34,$A$15))</x:f>
        <x:v>0</x:v>
      </x:c>
      <x:c r="D39" s="106" t="n">
        <x:f>IF(D$18="","",COUNTIF(D$20:D$34,$A$12)+COUNTIF(D$20:D$34,$A$13)+COUNTIF(D$20:D$34,$A$14)+COUNTIF(D$20:D$34,$A$15))</x:f>
        <x:v>0</x:v>
      </x:c>
      <x:c r="E39" s="106" t="n">
        <x:f>IF(E$18="","",COUNTIF(E$20:E$34,$A$12)+COUNTIF(E$20:E$34,$A$13)+COUNTIF(E$20:E$34,$A$14)+COUNTIF(E$20:E$34,$A$15))</x:f>
        <x:v>1</x:v>
      </x:c>
      <x:c r="F39" s="106" t="n">
        <x:f>IF(F$18="","",COUNTIF(F$20:F$34,$A$12)+COUNTIF(F$20:F$34,$A$13)+COUNTIF(F$20:F$34,$A$14)+COUNTIF(F$20:F$34,$A$15))</x:f>
        <x:v>1</x:v>
      </x:c>
      <x:c r="G39" s="106" t="n">
        <x:f>IF(G$18="","",COUNTIF(G$20:G$34,$A$12)+COUNTIF(G$20:G$34,$A$13)+COUNTIF(G$20:G$34,$A$14)+COUNTIF(G$20:G$34,$A$15))</x:f>
        <x:v>12</x:v>
      </x:c>
      <x:c r="H39" s="106" t="n">
        <x:f>IF(H$18="","",COUNTIF(H$20:H$34,$A$12)+COUNTIF(H$20:H$34,$A$13)+COUNTIF(H$20:H$34,$A$14)+COUNTIF(H$20:H$34,$A$15))</x:f>
        <x:v>12</x:v>
      </x:c>
      <x:c r="I39" s="106" t="n">
        <x:f>IF(I$18="","",COUNTIF(I$20:I$34,$A$12)+COUNTIF(I$20:I$34,$A$13)+COUNTIF(I$20:I$34,$A$14)+COUNTIF(I$20:I$34,$A$15))</x:f>
        <x:v>0</x:v>
      </x:c>
      <x:c r="J39" s="106" t="n">
        <x:f>IF(J$18="","",COUNTIF(J$20:J$34,$A$12)+COUNTIF(J$20:J$34,$A$13)+COUNTIF(J$20:J$34,$A$14)+COUNTIF(J$20:J$34,$A$15))</x:f>
        <x:v>0</x:v>
      </x:c>
      <x:c r="K39" s="106" t="n">
        <x:f>IF(K$18="","",COUNTIF(K$20:K$34,$A$12)+COUNTIF(K$20:K$34,$A$13)+COUNTIF(K$20:K$34,$A$14)+COUNTIF(K$20:K$34,$A$15))</x:f>
        <x:v>0</x:v>
      </x:c>
      <x:c r="L39" s="106" t="n">
        <x:f>IF(L$18="","",COUNTIF(L$20:L$34,$A$12)+COUNTIF(L$20:L$34,$A$13)+COUNTIF(L$20:L$34,$A$14)+COUNTIF(L$20:L$34,$A$15))</x:f>
        <x:v>2</x:v>
      </x:c>
      <x:c r="M39" s="106" t="n">
        <x:f>IF(M$18="","",COUNTIF(M$20:M$34,$A$12)+COUNTIF(M$20:M$34,$A$13)+COUNTIF(M$20:M$34,$A$14)+COUNTIF(M$20:M$34,$A$15))</x:f>
        <x:v>1</x:v>
      </x:c>
      <x:c r="N39" s="106" t="n">
        <x:f>IF(N$18="","",COUNTIF(N$20:N$34,$A$12)+COUNTIF(N$20:N$34,$A$13)+COUNTIF(N$20:N$34,$A$14)+COUNTIF(N$20:N$34,$A$15))</x:f>
        <x:v>12</x:v>
      </x:c>
      <x:c r="O39" s="106" t="n">
        <x:f>IF(O$18="","",COUNTIF(O$20:O$34,$A$12)+COUNTIF(O$20:O$34,$A$13)+COUNTIF(O$20:O$34,$A$14)+COUNTIF(O$20:O$34,$A$15))</x:f>
        <x:v>12</x:v>
      </x:c>
      <x:c r="P39" s="106" t="n">
        <x:f>IF(P$18="","",COUNTIF(P$20:P$34,$A$12)+COUNTIF(P$20:P$34,$A$13)+COUNTIF(P$20:P$34,$A$14)+COUNTIF(P$20:P$34,$A$15))</x:f>
        <x:v>0</x:v>
      </x:c>
      <x:c r="Q39" s="106" t="n">
        <x:f>IF(Q$18="","",COUNTIF(Q$20:Q$34,$A$12)+COUNTIF(Q$20:Q$34,$A$13)+COUNTIF(Q$20:Q$34,$A$14)+COUNTIF(Q$20:Q$34,$A$15))</x:f>
        <x:v>1</x:v>
      </x:c>
      <x:c r="R39" s="106" t="n">
        <x:f>IF(R$18="","",COUNTIF(R$20:R$34,$A$12)+COUNTIF(R$20:R$34,$A$13)+COUNTIF(R$20:R$34,$A$14)+COUNTIF(R$20:R$34,$A$15))</x:f>
        <x:v>0</x:v>
      </x:c>
      <x:c r="S39" s="106" t="n">
        <x:f>IF(S$18="","",COUNTIF(S$20:S$34,$A$12)+COUNTIF(S$20:S$34,$A$13)+COUNTIF(S$20:S$34,$A$14)+COUNTIF(S$20:S$34,$A$15))</x:f>
        <x:v>1</x:v>
      </x:c>
      <x:c r="T39" s="106" t="n">
        <x:f>IF(T$18="","",COUNTIF(T$20:T$34,$A$12)+COUNTIF(T$20:T$34,$A$13)+COUNTIF(T$20:T$34,$A$14)+COUNTIF(T$20:T$34,$A$15))</x:f>
        <x:v>1</x:v>
      </x:c>
      <x:c r="U39" s="106" t="n">
        <x:f>IF(U$18="","",COUNTIF(U$20:U$34,$A$12)+COUNTIF(U$20:U$34,$A$13)+COUNTIF(U$20:U$34,$A$14)+COUNTIF(U$20:U$34,$A$15))</x:f>
        <x:v>12</x:v>
      </x:c>
      <x:c r="V39" s="106" t="n">
        <x:f>IF(V$18="","",COUNTIF(V$20:V$34,$A$12)+COUNTIF(V$20:V$34,$A$13)+COUNTIF(V$20:V$34,$A$14)+COUNTIF(V$20:V$34,$A$15))</x:f>
        <x:v>12</x:v>
      </x:c>
      <x:c r="W39" s="106" t="n">
        <x:f>IF(W$18="","",COUNTIF(W$20:W$34,$A$12)+COUNTIF(W$20:W$34,$A$13)+COUNTIF(W$20:W$34,$A$14)+COUNTIF(W$20:W$34,$A$15))</x:f>
        <x:v>0</x:v>
      </x:c>
      <x:c r="X39" s="106" t="n">
        <x:f>IF(X$18="","",COUNTIF(X$20:X$34,$A$12)+COUNTIF(X$20:X$34,$A$13)+COUNTIF(X$20:X$34,$A$14)+COUNTIF(X$20:X$34,$A$15))</x:f>
        <x:v>0</x:v>
      </x:c>
      <x:c r="Y39" s="106" t="n">
        <x:f>IF(Y$18="","",COUNTIF(Y$20:Y$34,$A$12)+COUNTIF(Y$20:Y$34,$A$13)+COUNTIF(Y$20:Y$34,$A$14)+COUNTIF(Y$20:Y$34,$A$15))</x:f>
        <x:v>0</x:v>
      </x:c>
      <x:c r="Z39" s="106" t="n">
        <x:f>IF(Z$18="","",COUNTIF(Z$20:Z$34,$A$12)+COUNTIF(Z$20:Z$34,$A$13)+COUNTIF(Z$20:Z$34,$A$14)+COUNTIF(Z$20:Z$34,$A$15))</x:f>
        <x:v>3</x:v>
      </x:c>
      <x:c r="AA39" s="106" t="n">
        <x:f>IF(AA$18="","",COUNTIF(AA$20:AA$34,$A$12)+COUNTIF(AA$20:AA$34,$A$13)+COUNTIF(AA$20:AA$34,$A$14)+COUNTIF(AA$20:AA$34,$A$15))</x:f>
        <x:v>3</x:v>
      </x:c>
      <x:c r="AB39" s="106" t="n">
        <x:f>IF(AB$18="","",COUNTIF(AB$20:AB$34,$A$12)+COUNTIF(AB$20:AB$34,$A$13)+COUNTIF(AB$20:AB$34,$A$14)+COUNTIF(AB$20:AB$34,$A$15))</x:f>
        <x:v>12</x:v>
      </x:c>
      <x:c r="AC39" s="106" t="n">
        <x:f>IF(AC$18="","",COUNTIF(AC$20:AC$34,$A$12)+COUNTIF(AC$20:AC$34,$A$13)+COUNTIF(AC$20:AC$34,$A$14)+COUNTIF(AC$20:AC$34,$A$15))</x:f>
        <x:v>12</x:v>
      </x:c>
      <x:c r="AD39" s="106" t="n">
        <x:f>IF(AD$18="","",COUNTIF(AD$20:AD$34,$A$12)+COUNTIF(AD$20:AD$34,$A$13)+COUNTIF(AD$20:AD$34,$A$14)+COUNTIF(AD$20:AD$34,$A$15))</x:f>
        <x:v>1</x:v>
      </x:c>
      <x:c r="AE39" s="106" t="n">
        <x:f>IF(AE$18="","",COUNTIF(AE$20:AE$34,$A$12)+COUNTIF(AE$20:AE$34,$A$13)+COUNTIF(AE$20:AE$34,$A$14)+COUNTIF(AE$20:AE$34,$A$15))</x:f>
        <x:v>1</x:v>
      </x:c>
      <x:c r="AF39" s="106" t="n">
        <x:f>IF(AF$18="","",COUNTIF(AF$20:AF$34,$A$12)+COUNTIF(AF$20:AF$34,$A$13)+COUNTIF(AF$20:AF$34,$A$14)+COUNTIF(AF$20:AF$34,$A$15))</x:f>
        <x:v>1</x:v>
      </x:c>
      <x:c r="AG39" s="106" t="n">
        <x:f>IF(AG$18="","",COUNTIF(AG$20:AG$34,$A$12)+COUNTIF(AG$20:AG$34,$A$13)+COUNTIF(AG$20:AG$34,$A$14)+COUNTIF(AG$20:AG$34,$A$15))</x:f>
        <x:v>0</x:v>
      </x:c>
      <x:c r="AH39" s="89"/>
      <x:c r="AI39" s="89"/>
      <x:c r="AJ39" s="89"/>
      <x:c r="AK39" s="89"/>
      <x:c r="AL39" s="89"/>
      <x:c r="AM39" s="89"/>
    </x:row>
    <x:row r="40">
      <x:c r="A40" s="90" t="str">
        <x:v>Gesamtstunden</x:v>
      </x:c>
      <x:c r="B40" s="90" t="str"/>
      <x:c r="C40" s="108" t="n">
        <x:f>IF(C$18="","",COUNTIF(C$20:C$34,$A$8)*$G$8+COUNTIF(C$20:C$34,$A$9)*$G$9+COUNTIF(C$20:C$34,$A$10)*$G$10+COUNTIF(C$20:C$34,$A$11)*$G$11+COUNTIF(C$20:C$34,$A$12)*$G$12+COUNTIF(C$20:C$34,$A$13)*$G$13+COUNTIF(C$20:C$34,$A$14)*$G$14+COUNTIF(C$20:C$34,$A$15)*$G$15)</x:f>
        <x:v>128.5</x:v>
      </x:c>
      <x:c r="D40" s="108" t="n">
        <x:f>IF(D$18="","",COUNTIF(D$20:D$34,$A$8)*$G$8+COUNTIF(D$20:D$34,$A$9)*$G$9+COUNTIF(D$20:D$34,$A$10)*$G$10+COUNTIF(D$20:D$34,$A$11)*$G$11+COUNTIF(D$20:D$34,$A$12)*$G$12+COUNTIF(D$20:D$34,$A$13)*$G$13+COUNTIF(D$20:D$34,$A$14)*$G$14+COUNTIF(D$20:D$34,$A$15)*$G$15)</x:f>
        <x:v>128.25</x:v>
      </x:c>
      <x:c r="E40" s="108" t="n">
        <x:f>IF(E$18="","",COUNTIF(E$20:E$34,$A$8)*$G$8+COUNTIF(E$20:E$34,$A$9)*$G$9+COUNTIF(E$20:E$34,$A$10)*$G$10+COUNTIF(E$20:E$34,$A$11)*$G$11+COUNTIF(E$20:E$34,$A$12)*$G$12+COUNTIF(E$20:E$34,$A$13)*$G$13+COUNTIF(E$20:E$34,$A$14)*$G$14+COUNTIF(E$20:E$34,$A$15)*$G$15)</x:f>
        <x:v>120</x:v>
      </x:c>
      <x:c r="F40" s="108" t="n">
        <x:f>IF(F$18="","",COUNTIF(F$20:F$34,$A$8)*$G$8+COUNTIF(F$20:F$34,$A$9)*$G$9+COUNTIF(F$20:F$34,$A$10)*$G$10+COUNTIF(F$20:F$34,$A$11)*$G$11+COUNTIF(F$20:F$34,$A$12)*$G$12+COUNTIF(F$20:F$34,$A$13)*$G$13+COUNTIF(F$20:F$34,$A$14)*$G$14+COUNTIF(F$20:F$34,$A$15)*$G$15)</x:f>
        <x:v>119.75</x:v>
      </x:c>
      <x:c r="G40" s="108" t="n">
        <x:f>IF(G$18="","",COUNTIF(G$20:G$34,$A$8)*$G$8+COUNTIF(G$20:G$34,$A$9)*$G$9+COUNTIF(G$20:G$34,$A$10)*$G$10+COUNTIF(G$20:G$34,$A$11)*$G$11+COUNTIF(G$20:G$34,$A$12)*$G$12+COUNTIF(G$20:G$34,$A$13)*$G$13+COUNTIF(G$20:G$34,$A$14)*$G$14+COUNTIF(G$20:G$34,$A$15)*$G$15)</x:f>
        <x:v>25.5</x:v>
      </x:c>
      <x:c r="H40" s="108" t="n">
        <x:f>IF(H$18="","",COUNTIF(H$20:H$34,$A$8)*$G$8+COUNTIF(H$20:H$34,$A$9)*$G$9+COUNTIF(H$20:H$34,$A$10)*$G$10+COUNTIF(H$20:H$34,$A$11)*$G$11+COUNTIF(H$20:H$34,$A$12)*$G$12+COUNTIF(H$20:H$34,$A$13)*$G$13+COUNTIF(H$20:H$34,$A$14)*$G$14+COUNTIF(H$20:H$34,$A$15)*$G$15)</x:f>
        <x:v>25.5</x:v>
      </x:c>
      <x:c r="I40" s="108" t="n">
        <x:f>IF(I$18="","",COUNTIF(I$20:I$34,$A$8)*$G$8+COUNTIF(I$20:I$34,$A$9)*$G$9+COUNTIF(I$20:I$34,$A$10)*$G$10+COUNTIF(I$20:I$34,$A$11)*$G$11+COUNTIF(I$20:I$34,$A$12)*$G$12+COUNTIF(I$20:I$34,$A$13)*$G$13+COUNTIF(I$20:I$34,$A$14)*$G$14+COUNTIF(I$20:I$34,$A$15)*$G$15)</x:f>
        <x:v>128.5</x:v>
      </x:c>
      <x:c r="J40" s="108" t="n">
        <x:f>IF(J$18="","",COUNTIF(J$20:J$34,$A$8)*$G$8+COUNTIF(J$20:J$34,$A$9)*$G$9+COUNTIF(J$20:J$34,$A$10)*$G$10+COUNTIF(J$20:J$34,$A$11)*$G$11+COUNTIF(J$20:J$34,$A$12)*$G$12+COUNTIF(J$20:J$34,$A$13)*$G$13+COUNTIF(J$20:J$34,$A$14)*$G$14+COUNTIF(J$20:J$34,$A$15)*$G$15)</x:f>
        <x:v>128.5</x:v>
      </x:c>
      <x:c r="K40" s="108" t="n">
        <x:f>IF(K$18="","",COUNTIF(K$20:K$34,$A$8)*$G$8+COUNTIF(K$20:K$34,$A$9)*$G$9+COUNTIF(K$20:K$34,$A$10)*$G$10+COUNTIF(K$20:K$34,$A$11)*$G$11+COUNTIF(K$20:K$34,$A$12)*$G$12+COUNTIF(K$20:K$34,$A$13)*$G$13+COUNTIF(K$20:K$34,$A$14)*$G$14+COUNTIF(K$20:K$34,$A$15)*$G$15)</x:f>
        <x:v>128.5</x:v>
      </x:c>
      <x:c r="L40" s="108" t="n">
        <x:f>IF(L$18="","",COUNTIF(L$20:L$34,$A$8)*$G$8+COUNTIF(L$20:L$34,$A$9)*$G$9+COUNTIF(L$20:L$34,$A$10)*$G$10+COUNTIF(L$20:L$34,$A$11)*$G$11+COUNTIF(L$20:L$34,$A$12)*$G$12+COUNTIF(L$20:L$34,$A$13)*$G$13+COUNTIF(L$20:L$34,$A$14)*$G$14+COUNTIF(L$20:L$34,$A$15)*$G$15)</x:f>
        <x:v>111.25</x:v>
      </x:c>
      <x:c r="M40" s="108" t="n">
        <x:f>IF(M$18="","",COUNTIF(M$20:M$34,$A$8)*$G$8+COUNTIF(M$20:M$34,$A$9)*$G$9+COUNTIF(M$20:M$34,$A$10)*$G$10+COUNTIF(M$20:M$34,$A$11)*$G$11+COUNTIF(M$20:M$34,$A$12)*$G$12+COUNTIF(M$20:M$34,$A$13)*$G$13+COUNTIF(M$20:M$34,$A$14)*$G$14+COUNTIF(M$20:M$34,$A$15)*$G$15)</x:f>
        <x:v>120</x:v>
      </x:c>
      <x:c r="N40" s="108" t="n">
        <x:f>IF(N$18="","",COUNTIF(N$20:N$34,$A$8)*$G$8+COUNTIF(N$20:N$34,$A$9)*$G$9+COUNTIF(N$20:N$34,$A$10)*$G$10+COUNTIF(N$20:N$34,$A$11)*$G$11+COUNTIF(N$20:N$34,$A$12)*$G$12+COUNTIF(N$20:N$34,$A$13)*$G$13+COUNTIF(N$20:N$34,$A$14)*$G$14+COUNTIF(N$20:N$34,$A$15)*$G$15)</x:f>
        <x:v>25.5</x:v>
      </x:c>
      <x:c r="O40" s="108" t="n">
        <x:f>IF(O$18="","",COUNTIF(O$20:O$34,$A$8)*$G$8+COUNTIF(O$20:O$34,$A$9)*$G$9+COUNTIF(O$20:O$34,$A$10)*$G$10+COUNTIF(O$20:O$34,$A$11)*$G$11+COUNTIF(O$20:O$34,$A$12)*$G$12+COUNTIF(O$20:O$34,$A$13)*$G$13+COUNTIF(O$20:O$34,$A$14)*$G$14+COUNTIF(O$20:O$34,$A$15)*$G$15)</x:f>
        <x:v>25.5</x:v>
      </x:c>
      <x:c r="P40" s="108" t="n">
        <x:f>IF(P$18="","",COUNTIF(P$20:P$34,$A$8)*$G$8+COUNTIF(P$20:P$34,$A$9)*$G$9+COUNTIF(P$20:P$34,$A$10)*$G$10+COUNTIF(P$20:P$34,$A$11)*$G$11+COUNTIF(P$20:P$34,$A$12)*$G$12+COUNTIF(P$20:P$34,$A$13)*$G$13+COUNTIF(P$20:P$34,$A$14)*$G$14+COUNTIF(P$20:P$34,$A$15)*$G$15)</x:f>
        <x:v>128.25</x:v>
      </x:c>
      <x:c r="Q40" s="108" t="n">
        <x:f>IF(Q$18="","",COUNTIF(Q$20:Q$34,$A$8)*$G$8+COUNTIF(Q$20:Q$34,$A$9)*$G$9+COUNTIF(Q$20:Q$34,$A$10)*$G$10+COUNTIF(Q$20:Q$34,$A$11)*$G$11+COUNTIF(Q$20:Q$34,$A$12)*$G$12+COUNTIF(Q$20:Q$34,$A$13)*$G$13+COUNTIF(Q$20:Q$34,$A$14)*$G$14+COUNTIF(Q$20:Q$34,$A$15)*$G$15)</x:f>
        <x:v>120</x:v>
      </x:c>
      <x:c r="R40" s="108" t="n">
        <x:f>IF(R$18="","",COUNTIF(R$20:R$34,$A$8)*$G$8+COUNTIF(R$20:R$34,$A$9)*$G$9+COUNTIF(R$20:R$34,$A$10)*$G$10+COUNTIF(R$20:R$34,$A$11)*$G$11+COUNTIF(R$20:R$34,$A$12)*$G$12+COUNTIF(R$20:R$34,$A$13)*$G$13+COUNTIF(R$20:R$34,$A$14)*$G$14+COUNTIF(R$20:R$34,$A$15)*$G$15)</x:f>
        <x:v>128.5</x:v>
      </x:c>
      <x:c r="S40" s="108" t="n">
        <x:f>IF(S$18="","",COUNTIF(S$20:S$34,$A$8)*$G$8+COUNTIF(S$20:S$34,$A$9)*$G$9+COUNTIF(S$20:S$34,$A$10)*$G$10+COUNTIF(S$20:S$34,$A$11)*$G$11+COUNTIF(S$20:S$34,$A$12)*$G$12+COUNTIF(S$20:S$34,$A$13)*$G$13+COUNTIF(S$20:S$34,$A$14)*$G$14+COUNTIF(S$20:S$34,$A$15)*$G$15)</x:f>
        <x:v>120</x:v>
      </x:c>
      <x:c r="T40" s="108" t="n">
        <x:f>IF(T$18="","",COUNTIF(T$20:T$34,$A$8)*$G$8+COUNTIF(T$20:T$34,$A$9)*$G$9+COUNTIF(T$20:T$34,$A$10)*$G$10+COUNTIF(T$20:T$34,$A$11)*$G$11+COUNTIF(T$20:T$34,$A$12)*$G$12+COUNTIF(T$20:T$34,$A$13)*$G$13+COUNTIF(T$20:T$34,$A$14)*$G$14+COUNTIF(T$20:T$34,$A$15)*$G$15)</x:f>
        <x:v>119.5</x:v>
      </x:c>
      <x:c r="U40" s="108" t="n">
        <x:f>IF(U$18="","",COUNTIF(U$20:U$34,$A$8)*$G$8+COUNTIF(U$20:U$34,$A$9)*$G$9+COUNTIF(U$20:U$34,$A$10)*$G$10+COUNTIF(U$20:U$34,$A$11)*$G$11+COUNTIF(U$20:U$34,$A$12)*$G$12+COUNTIF(U$20:U$34,$A$13)*$G$13+COUNTIF(U$20:U$34,$A$14)*$G$14+COUNTIF(U$20:U$34,$A$15)*$G$15)</x:f>
        <x:v>25.5</x:v>
      </x:c>
      <x:c r="V40" s="108" t="n">
        <x:f>IF(V$18="","",COUNTIF(V$20:V$34,$A$8)*$G$8+COUNTIF(V$20:V$34,$A$9)*$G$9+COUNTIF(V$20:V$34,$A$10)*$G$10+COUNTIF(V$20:V$34,$A$11)*$G$11+COUNTIF(V$20:V$34,$A$12)*$G$12+COUNTIF(V$20:V$34,$A$13)*$G$13+COUNTIF(V$20:V$34,$A$14)*$G$14+COUNTIF(V$20:V$34,$A$15)*$G$15)</x:f>
        <x:v>25.5</x:v>
      </x:c>
      <x:c r="W40" s="108" t="n">
        <x:f>IF(W$18="","",COUNTIF(W$20:W$34,$A$8)*$G$8+COUNTIF(W$20:W$34,$A$9)*$G$9+COUNTIF(W$20:W$34,$A$10)*$G$10+COUNTIF(W$20:W$34,$A$11)*$G$11+COUNTIF(W$20:W$34,$A$12)*$G$12+COUNTIF(W$20:W$34,$A$13)*$G$13+COUNTIF(W$20:W$34,$A$14)*$G$14+COUNTIF(W$20:W$34,$A$15)*$G$15)</x:f>
        <x:v>128.5</x:v>
      </x:c>
      <x:c r="X40" s="108" t="n">
        <x:f>IF(X$18="","",COUNTIF(X$20:X$34,$A$8)*$G$8+COUNTIF(X$20:X$34,$A$9)*$G$9+COUNTIF(X$20:X$34,$A$10)*$G$10+COUNTIF(X$20:X$34,$A$11)*$G$11+COUNTIF(X$20:X$34,$A$12)*$G$12+COUNTIF(X$20:X$34,$A$13)*$G$13+COUNTIF(X$20:X$34,$A$14)*$G$14+COUNTIF(X$20:X$34,$A$15)*$G$15)</x:f>
        <x:v>128.25</x:v>
      </x:c>
      <x:c r="Y40" s="108" t="n">
        <x:f>IF(Y$18="","",COUNTIF(Y$20:Y$34,$A$8)*$G$8+COUNTIF(Y$20:Y$34,$A$9)*$G$9+COUNTIF(Y$20:Y$34,$A$10)*$G$10+COUNTIF(Y$20:Y$34,$A$11)*$G$11+COUNTIF(Y$20:Y$34,$A$12)*$G$12+COUNTIF(Y$20:Y$34,$A$13)*$G$13+COUNTIF(Y$20:Y$34,$A$14)*$G$14+COUNTIF(Y$20:Y$34,$A$15)*$G$15)</x:f>
        <x:v>128.5</x:v>
      </x:c>
      <x:c r="Z40" s="108" t="n">
        <x:f>IF(Z$18="","",COUNTIF(Z$20:Z$34,$A$8)*$G$8+COUNTIF(Z$20:Z$34,$A$9)*$G$9+COUNTIF(Z$20:Z$34,$A$10)*$G$10+COUNTIF(Z$20:Z$34,$A$11)*$G$11+COUNTIF(Z$20:Z$34,$A$12)*$G$12+COUNTIF(Z$20:Z$34,$A$13)*$G$13+COUNTIF(Z$20:Z$34,$A$14)*$G$14+COUNTIF(Z$20:Z$34,$A$15)*$G$15)</x:f>
        <x:v>102.75</x:v>
      </x:c>
      <x:c r="AA40" s="108" t="n">
        <x:f>IF(AA$18="","",COUNTIF(AA$20:AA$34,$A$8)*$G$8+COUNTIF(AA$20:AA$34,$A$9)*$G$9+COUNTIF(AA$20:AA$34,$A$10)*$G$10+COUNTIF(AA$20:AA$34,$A$11)*$G$11+COUNTIF(AA$20:AA$34,$A$12)*$G$12+COUNTIF(AA$20:AA$34,$A$13)*$G$13+COUNTIF(AA$20:AA$34,$A$14)*$G$14+COUNTIF(AA$20:AA$34,$A$15)*$G$15)</x:f>
        <x:v>103</x:v>
      </x:c>
      <x:c r="AB40" s="108" t="n">
        <x:f>IF(AB$18="","",COUNTIF(AB$20:AB$34,$A$8)*$G$8+COUNTIF(AB$20:AB$34,$A$9)*$G$9+COUNTIF(AB$20:AB$34,$A$10)*$G$10+COUNTIF(AB$20:AB$34,$A$11)*$G$11+COUNTIF(AB$20:AB$34,$A$12)*$G$12+COUNTIF(AB$20:AB$34,$A$13)*$G$13+COUNTIF(AB$20:AB$34,$A$14)*$G$14+COUNTIF(AB$20:AB$34,$A$15)*$G$15)</x:f>
        <x:v>25.5</x:v>
      </x:c>
      <x:c r="AC40" s="108" t="n">
        <x:f>IF(AC$18="","",COUNTIF(AC$20:AC$34,$A$8)*$G$8+COUNTIF(AC$20:AC$34,$A$9)*$G$9+COUNTIF(AC$20:AC$34,$A$10)*$G$10+COUNTIF(AC$20:AC$34,$A$11)*$G$11+COUNTIF(AC$20:AC$34,$A$12)*$G$12+COUNTIF(AC$20:AC$34,$A$13)*$G$13+COUNTIF(AC$20:AC$34,$A$14)*$G$14+COUNTIF(AC$20:AC$34,$A$15)*$G$15)</x:f>
        <x:v>25.5</x:v>
      </x:c>
      <x:c r="AD40" s="108" t="n">
        <x:f>IF(AD$18="","",COUNTIF(AD$20:AD$34,$A$8)*$G$8+COUNTIF(AD$20:AD$34,$A$9)*$G$9+COUNTIF(AD$20:AD$34,$A$10)*$G$10+COUNTIF(AD$20:AD$34,$A$11)*$G$11+COUNTIF(AD$20:AD$34,$A$12)*$G$12+COUNTIF(AD$20:AD$34,$A$13)*$G$13+COUNTIF(AD$20:AD$34,$A$14)*$G$14+COUNTIF(AD$20:AD$34,$A$15)*$G$15)</x:f>
        <x:v>120</x:v>
      </x:c>
      <x:c r="AE40" s="108" t="n">
        <x:f>IF(AE$18="","",COUNTIF(AE$20:AE$34,$A$8)*$G$8+COUNTIF(AE$20:AE$34,$A$9)*$G$9+COUNTIF(AE$20:AE$34,$A$10)*$G$10+COUNTIF(AE$20:AE$34,$A$11)*$G$11+COUNTIF(AE$20:AE$34,$A$12)*$G$12+COUNTIF(AE$20:AE$34,$A$13)*$G$13+COUNTIF(AE$20:AE$34,$A$14)*$G$14+COUNTIF(AE$20:AE$34,$A$15)*$G$15)</x:f>
        <x:v>119.75</x:v>
      </x:c>
      <x:c r="AF40" s="108" t="n">
        <x:f>IF(AF$18="","",COUNTIF(AF$20:AF$34,$A$8)*$G$8+COUNTIF(AF$20:AF$34,$A$9)*$G$9+COUNTIF(AF$20:AF$34,$A$10)*$G$10+COUNTIF(AF$20:AF$34,$A$11)*$G$11+COUNTIF(AF$20:AF$34,$A$12)*$G$12+COUNTIF(AF$20:AF$34,$A$13)*$G$13+COUNTIF(AF$20:AF$34,$A$14)*$G$14+COUNTIF(AF$20:AF$34,$A$15)*$G$15)</x:f>
        <x:v>119.75</x:v>
      </x:c>
      <x:c r="AG40" s="108" t="n">
        <x:f>IF(AG$18="","",COUNTIF(AG$20:AG$34,$A$8)*$G$8+COUNTIF(AG$20:AG$34,$A$9)*$G$9+COUNTIF(AG$20:AG$34,$A$10)*$G$10+COUNTIF(AG$20:AG$34,$A$11)*$G$11+COUNTIF(AG$20:AG$34,$A$12)*$G$12+COUNTIF(AG$20:AG$34,$A$13)*$G$13+COUNTIF(AG$20:AG$34,$A$14)*$G$14+COUNTIF(AG$20:AG$34,$A$15)*$G$15)</x:f>
        <x:v>128.5</x:v>
      </x:c>
      <x:c r="AH40" s="89"/>
      <x:c r="AI40" s="89"/>
      <x:c r="AJ40" s="89"/>
      <x:c r="AK40" s="89"/>
      <x:c r="AL40" s="89"/>
      <x:c r="AM40" s="89"/>
    </x:row>
  </x:sheetData>
  <x:mergeCells>
    <x:mergeCell ref="A1:F1"/>
    <x:mergeCell ref="A6:H6"/>
    <x:mergeCell ref="C17:AG17"/>
    <x:mergeCell ref="AH17:AM17"/>
    <x:mergeCell ref="A18:A19"/>
    <x:mergeCell ref="B18:B19"/>
    <x:mergeCell ref="A37:B37"/>
    <x:mergeCell ref="B3:C3"/>
    <x:mergeCell ref="D3:E3"/>
    <x:mergeCell ref="F3:G3"/>
    <x:mergeCell ref="I3:J3"/>
    <x:mergeCell ref="L3:N3"/>
    <x:mergeCell ref="B4:N4"/>
  </x:mergeCells>
  <x:conditionalFormatting sqref="C20:AG34">
    <x:cfRule type="expression" dxfId="143" priority="1">
      <x:formula>C20="1A"</x:formula>
    </x:cfRule>
    <x:cfRule type="expression" dxfId="144" priority="2">
      <x:formula>C20="1B"</x:formula>
    </x:cfRule>
    <x:cfRule type="expression" dxfId="145" priority="3">
      <x:formula>C20="2A"</x:formula>
    </x:cfRule>
    <x:cfRule type="expression" dxfId="146" priority="4">
      <x:formula>C20="2B"</x:formula>
    </x:cfRule>
    <x:cfRule type="expression" dxfId="147" priority="5">
      <x:formula>C20="FR"</x:formula>
    </x:cfRule>
    <x:cfRule type="expression" dxfId="148" priority="6">
      <x:formula>C20="F"</x:formula>
    </x:cfRule>
    <x:cfRule type="expression" dxfId="149" priority="7">
      <x:formula>C20="K"</x:formula>
    </x:cfRule>
    <x:cfRule type="expression" dxfId="150" priority="8">
      <x:formula>C20="U"</x:formula>
    </x:cfRule>
  </x:conditionalFormatting>
  <x:conditionalFormatting sqref="C18:AG40">
    <x:cfRule type="expression" dxfId="151" priority="9">
      <x:formula>C$18=""</x:formula>
    </x:cfRule>
  </x:conditionalFormatting>
  <x:conditionalFormatting sqref="C18:AG19">
    <x:cfRule type="expression" dxfId="152" priority="10">
      <x:formula>AND(C$18&lt;&gt;"",WEEKDAY(C$18,2)=6)</x:formula>
    </x:cfRule>
    <x:cfRule type="expression" dxfId="153" priority="11">
      <x:formula>AND(C$18&lt;&gt;"",WEEKDAY(C$18,2)=7)</x:formula>
    </x:cfRule>
    <x:cfRule type="expression" dxfId="200" priority="14">
      <x:formula>AND(C$18&lt;&gt;"",WEEKDAY(DATE($I$3,12,COLUMN()-2),2)=6)</x:formula>
    </x:cfRule>
    <x:cfRule type="expression" dxfId="201" priority="15">
      <x:formula>AND(C$18&lt;&gt;"",WEEKDAY(DATE($I$3,12,COLUMN()-2),2)=7)</x:formula>
    </x:cfRule>
  </x:conditionalFormatting>
  <x:conditionalFormatting sqref="C38:AG40">
    <x:cfRule type="expression" dxfId="154" priority="12">
      <x:formula>AND(C$18&lt;&gt;"",WEEKDAY(C$18,2)=6)</x:formula>
    </x:cfRule>
    <x:cfRule type="expression" dxfId="155" priority="13">
      <x:formula>AND(C$18&lt;&gt;"",WEEKDAY(C$18,2)=7)</x:formula>
    </x:cfRule>
    <x:cfRule type="expression" dxfId="202" priority="16">
      <x:formula>AND(C$18&lt;&gt;"",WEEKDAY(DATE($I$3,12,COLUMN()-2),2)=6)</x:formula>
    </x:cfRule>
    <x:cfRule type="expression" dxfId="203" priority="17">
      <x:formula>AND(C$18&lt;&gt;"",WEEKDAY(DATE($I$3,12,COLUMN()-2),2)=7)</x:formula>
    </x:cfRule>
  </x:conditionalFormatting>
  <x:dataValidations count="2">
    <x:dataValidation type="list" sqref="C20:AG34">
      <x:formula1>'Dezember'!$A$8:$A$15</x:formula1>
    </x:dataValidation>
    <x:dataValidation type="list" sqref="I3">
      <x:formula1>"2025,2026,2027,2028,2029,2030"</x:formula1>
    </x:dataValidation>
  </x:dataValidations>
  <x:pageMargins left="0.7" right="0.7" top="0.75" bottom="0.75" header="0.3" footer="0.3"/>
</x:worksheet>
</file>

<file path=xl/worksheets/sheet13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  <x:col min="13" max="13" width="15" hidden="0" customWidth="1"/>
  </x:cols>
  <x:sheetData>
    <x:row r="1" ht="32" customHeight="1">
      <x:c r="A1" s="88" t="str">
        <x:v>Jahresstatistik Arbeitsplan</x:v>
      </x:c>
      <x:c r="B1" s="88"/>
      <x:c r="C1" s="88"/>
      <x:c r="D1" s="88"/>
      <x:c r="E1" s="88"/>
      <x:c r="F1" s="88"/>
      <x:c r="G1" s="88"/>
      <x:c r="H1" s="89"/>
      <x:c r="I1" s="93" t="str">
        <x:v>KPI-Übersicht</x:v>
      </x:c>
      <x:c r="J1" s="93"/>
      <x:c r="K1" s="93"/>
      <x:c r="L1" s="93"/>
      <x:c r="M1" s="93"/>
    </x:row>
    <x:row r="2" ht="24" customHeight="1">
      <x:c r="A2" s="89"/>
      <x:c r="B2" s="89"/>
      <x:c r="C2" s="89"/>
      <x:c r="D2" s="89"/>
      <x:c r="E2" s="89"/>
      <x:c r="F2" s="89"/>
      <x:c r="G2" s="89"/>
      <x:c r="H2" s="89"/>
      <x:c r="I2" s="94" t="str">
        <x:v>Gesamtstunden</x:v>
      </x:c>
      <x:c r="J2" s="94" t="str">
        <x:v>Dienste</x:v>
      </x:c>
      <x:c r="K2" s="94" t="str">
        <x:v>Frei</x:v>
      </x:c>
      <x:c r="L2" s="94" t="str">
        <x:v>Ferien</x:v>
      </x:c>
      <x:c r="M2" s="94" t="str">
        <x:v>Krank</x:v>
      </x:c>
    </x:row>
    <x:row r="3" ht="24" customHeight="1">
      <x:c r="A3" s="90" t="str">
        <x:v>Jahr:</x:v>
      </x:c>
      <x:c r="B3" s="91" t="n">
        <x:f>Januar!I3</x:f>
        <x:v>2026</x:v>
      </x:c>
      <x:c r="C3" s="89"/>
      <x:c r="D3" s="89"/>
      <x:c r="E3" s="89"/>
      <x:c r="F3" s="89"/>
      <x:c r="G3" s="89"/>
      <x:c r="H3" s="89"/>
      <x:c r="I3" s="152" t="n">
        <x:f>SUM(B6:B20)</x:f>
        <x:v>34541.5</x:v>
      </x:c>
      <x:c r="J3" s="153" t="n">
        <x:f>SUM(C6:C20)</x:f>
        <x:v>4036</x:v>
      </x:c>
      <x:c r="K3" s="153" t="n">
        <x:f>SUM(D6:D20)</x:f>
        <x:v>1248</x:v>
      </x:c>
      <x:c r="L3" s="153" t="n">
        <x:f>SUM(E6:E20)</x:f>
        <x:v>96</x:v>
      </x:c>
      <x:c r="M3" s="153" t="n">
        <x:f>SUM(F6:F20)</x:f>
        <x:v>58</x:v>
      </x:c>
    </x:row>
    <x:row r="4">
      <x:c r="A4" s="89"/>
      <x:c r="B4" s="89"/>
      <x:c r="C4" s="89"/>
      <x:c r="D4" s="89"/>
      <x:c r="E4" s="89"/>
      <x:c r="F4" s="89"/>
      <x:c r="G4" s="89"/>
      <x:c r="H4" s="89"/>
      <x:c r="I4" s="89"/>
      <x:c r="J4" s="89"/>
      <x:c r="K4" s="89"/>
      <x:c r="L4" s="89"/>
      <x:c r="M4" s="89"/>
    </x:row>
    <x:row r="5" ht="24" customHeight="1">
      <x:c r="A5" s="94" t="str">
        <x:v>MitarbeiterIn</x:v>
      </x:c>
      <x:c r="B5" s="94" t="str">
        <x:v>Gesamtstunden Jahr</x:v>
      </x:c>
      <x:c r="C5" s="94" t="str">
        <x:v>Dienste Jahr</x:v>
      </x:c>
      <x:c r="D5" s="94" t="str">
        <x:v>Frei Jahr</x:v>
      </x:c>
      <x:c r="E5" s="94" t="str">
        <x:v>Ferien Jahr</x:v>
      </x:c>
      <x:c r="F5" s="94" t="str">
        <x:v>Krank Jahr</x:v>
      </x:c>
      <x:c r="G5" s="94" t="str">
        <x:v>Unfall Jahr</x:v>
      </x:c>
      <x:c r="H5" s="89"/>
      <x:c r="I5" s="89"/>
      <x:c r="J5" s="89"/>
      <x:c r="K5" s="89"/>
      <x:c r="L5" s="89"/>
      <x:c r="M5" s="89"/>
    </x:row>
    <x:row r="6">
      <x:c r="A6" s="154" t="str">
        <x:f>Januar!A20</x:f>
        <x:v>Anna Keller</x:v>
      </x:c>
      <x:c r="B6" s="107" t="n">
        <x:f>SUM('Januar'!AI20,'Februar'!AI20,'März'!AI20,'April'!AI20,'Mai'!AI20,'Juni'!AI20,'Juli'!AI20,'August'!AI20,'September'!AI20,'Oktober'!AI20,'November'!AI20,'Dezember'!AI20)</x:f>
        <x:v>2345.25</x:v>
      </x:c>
      <x:c r="C6" s="106" t="n">
        <x:f>SUM('Januar'!AH20,'Februar'!AH20,'März'!AH20,'April'!AH20,'Mai'!AH20,'Juni'!AH20,'Juli'!AH20,'August'!AH20,'September'!AH20,'Oktober'!AH20,'November'!AH20,'Dezember'!AH20)</x:f>
        <x:v>274</x:v>
      </x:c>
      <x:c r="D6" s="106" t="n">
        <x:f>SUM('Januar'!AJ20,'Februar'!AJ20,'März'!AJ20,'April'!AJ20,'Mai'!AJ20,'Juni'!AJ20,'Juli'!AJ20,'August'!AJ20,'September'!AJ20,'Oktober'!AJ20,'November'!AJ20,'Dezember'!AJ20)</x:f>
        <x:v>81</x:v>
      </x:c>
      <x:c r="E6" s="106" t="n">
        <x:f>SUM('Januar'!AK20,'Februar'!AK20,'März'!AK20,'April'!AK20,'Mai'!AK20,'Juni'!AK20,'Juli'!AK20,'August'!AK20,'September'!AK20,'Oktober'!AK20,'November'!AK20,'Dezember'!AK20)</x:f>
        <x:v>6</x:v>
      </x:c>
      <x:c r="F6" s="106" t="n">
        <x:f>SUM('Januar'!AL20,'Februar'!AL20,'März'!AL20,'April'!AL20,'Mai'!AL20,'Juni'!AL20,'Juli'!AL20,'August'!AL20,'September'!AL20,'Oktober'!AL20,'November'!AL20,'Dezember'!AL20)</x:f>
        <x:v>1</x:v>
      </x:c>
      <x:c r="G6" s="106" t="n">
        <x:f>SUM('Januar'!AM20,'Februar'!AM20,'März'!AM20,'April'!AM20,'Mai'!AM20,'Juni'!AM20,'Juli'!AM20,'August'!AM20,'September'!AM20,'Oktober'!AM20,'November'!AM20,'Dezember'!AM20)</x:f>
        <x:v>3</x:v>
      </x:c>
      <x:c r="H6" s="89"/>
      <x:c r="I6" s="89"/>
      <x:c r="J6" s="89"/>
      <x:c r="K6" s="89"/>
      <x:c r="L6" s="89"/>
      <x:c r="M6" s="89"/>
    </x:row>
    <x:row r="7">
      <x:c r="A7" s="154" t="str">
        <x:f>Januar!A21</x:f>
        <x:v>Ben Schneider</x:v>
      </x:c>
      <x:c r="B7" s="107" t="n">
        <x:f>SUM('Januar'!AI21,'Februar'!AI21,'März'!AI21,'April'!AI21,'Mai'!AI21,'Juni'!AI21,'Juli'!AI21,'August'!AI21,'September'!AI21,'Oktober'!AI21,'November'!AI21,'Dezember'!AI21)</x:f>
        <x:v>2310.75</x:v>
      </x:c>
      <x:c r="C7" s="106" t="n">
        <x:f>SUM('Januar'!AH21,'Februar'!AH21,'März'!AH21,'April'!AH21,'Mai'!AH21,'Juni'!AH21,'Juli'!AH21,'August'!AH21,'September'!AH21,'Oktober'!AH21,'November'!AH21,'Dezember'!AH21)</x:f>
        <x:v>270</x:v>
      </x:c>
      <x:c r="D7" s="106" t="n">
        <x:f>SUM('Januar'!AJ21,'Februar'!AJ21,'März'!AJ21,'April'!AJ21,'Mai'!AJ21,'Juni'!AJ21,'Juli'!AJ21,'August'!AJ21,'September'!AJ21,'Oktober'!AJ21,'November'!AJ21,'Dezember'!AJ21)</x:f>
        <x:v>83</x:v>
      </x:c>
      <x:c r="E7" s="106" t="n">
        <x:f>SUM('Januar'!AK21,'Februar'!AK21,'März'!AK21,'April'!AK21,'Mai'!AK21,'Juni'!AK21,'Juli'!AK21,'August'!AK21,'September'!AK21,'Oktober'!AK21,'November'!AK21,'Dezember'!AK21)</x:f>
        <x:v>9</x:v>
      </x:c>
      <x:c r="F7" s="106" t="n">
        <x:f>SUM('Januar'!AL21,'Februar'!AL21,'März'!AL21,'April'!AL21,'Mai'!AL21,'Juni'!AL21,'Juli'!AL21,'August'!AL21,'September'!AL21,'Oktober'!AL21,'November'!AL21,'Dezember'!AL21)</x:f>
        <x:v>3</x:v>
      </x:c>
      <x:c r="G7" s="106" t="n">
        <x:f>SUM('Januar'!AM21,'Februar'!AM21,'März'!AM21,'April'!AM21,'Mai'!AM21,'Juni'!AM21,'Juli'!AM21,'August'!AM21,'September'!AM21,'Oktober'!AM21,'November'!AM21,'Dezember'!AM21)</x:f>
        <x:v>0</x:v>
      </x:c>
      <x:c r="H7" s="89"/>
      <x:c r="I7" s="89"/>
      <x:c r="J7" s="89"/>
      <x:c r="K7" s="89"/>
      <x:c r="L7" s="89"/>
      <x:c r="M7" s="89"/>
    </x:row>
    <x:row r="8">
      <x:c r="A8" s="154" t="str">
        <x:f>Januar!A22</x:f>
        <x:v>Clara Hoffmann</x:v>
      </x:c>
      <x:c r="B8" s="107" t="n">
        <x:f>SUM('Januar'!AI22,'Februar'!AI22,'März'!AI22,'April'!AI22,'Mai'!AI22,'Juni'!AI22,'Juli'!AI22,'August'!AI22,'September'!AI22,'Oktober'!AI22,'November'!AI22,'Dezember'!AI22)</x:f>
        <x:v>2286</x:v>
      </x:c>
      <x:c r="C8" s="106" t="n">
        <x:f>SUM('Januar'!AH22,'Februar'!AH22,'März'!AH22,'April'!AH22,'Mai'!AH22,'Juni'!AH22,'Juli'!AH22,'August'!AH22,'September'!AH22,'Oktober'!AH22,'November'!AH22,'Dezember'!AH22)</x:f>
        <x:v>267</x:v>
      </x:c>
      <x:c r="D8" s="106" t="n">
        <x:f>SUM('Januar'!AJ22,'Februar'!AJ22,'März'!AJ22,'April'!AJ22,'Mai'!AJ22,'Juni'!AJ22,'Juli'!AJ22,'August'!AJ22,'September'!AJ22,'Oktober'!AJ22,'November'!AJ22,'Dezember'!AJ22)</x:f>
        <x:v>84</x:v>
      </x:c>
      <x:c r="E8" s="106" t="n">
        <x:f>SUM('Januar'!AK22,'Februar'!AK22,'März'!AK22,'April'!AK22,'Mai'!AK22,'Juni'!AK22,'Juli'!AK22,'August'!AK22,'September'!AK22,'Oktober'!AK22,'November'!AK22,'Dezember'!AK22)</x:f>
        <x:v>9</x:v>
      </x:c>
      <x:c r="F8" s="106" t="n">
        <x:f>SUM('Januar'!AL22,'Februar'!AL22,'März'!AL22,'April'!AL22,'Mai'!AL22,'Juni'!AL22,'Juli'!AL22,'August'!AL22,'September'!AL22,'Oktober'!AL22,'November'!AL22,'Dezember'!AL22)</x:f>
        <x:v>2</x:v>
      </x:c>
      <x:c r="G8" s="106" t="n">
        <x:f>SUM('Januar'!AM22,'Februar'!AM22,'März'!AM22,'April'!AM22,'Mai'!AM22,'Juni'!AM22,'Juli'!AM22,'August'!AM22,'September'!AM22,'Oktober'!AM22,'November'!AM22,'Dezember'!AM22)</x:f>
        <x:v>3</x:v>
      </x:c>
      <x:c r="H8" s="89"/>
      <x:c r="I8" s="89"/>
      <x:c r="J8" s="89"/>
      <x:c r="K8" s="89"/>
      <x:c r="L8" s="89"/>
      <x:c r="M8" s="89"/>
    </x:row>
    <x:row r="9">
      <x:c r="A9" s="154" t="str">
        <x:f>Januar!A23</x:f>
        <x:v>David Weber</x:v>
      </x:c>
      <x:c r="B9" s="107" t="n">
        <x:f>SUM('Januar'!AI23,'Februar'!AI23,'März'!AI23,'April'!AI23,'Mai'!AI23,'Juni'!AI23,'Juli'!AI23,'August'!AI23,'September'!AI23,'Oktober'!AI23,'November'!AI23,'Dezember'!AI23)</x:f>
        <x:v>2251.75</x:v>
      </x:c>
      <x:c r="C9" s="106" t="n">
        <x:f>SUM('Januar'!AH23,'Februar'!AH23,'März'!AH23,'April'!AH23,'Mai'!AH23,'Juni'!AH23,'Juli'!AH23,'August'!AH23,'September'!AH23,'Oktober'!AH23,'November'!AH23,'Dezember'!AH23)</x:f>
        <x:v>263</x:v>
      </x:c>
      <x:c r="D9" s="106" t="n">
        <x:f>SUM('Januar'!AJ23,'Februar'!AJ23,'März'!AJ23,'April'!AJ23,'Mai'!AJ23,'Juni'!AJ23,'Juli'!AJ23,'August'!AJ23,'September'!AJ23,'Oktober'!AJ23,'November'!AJ23,'Dezember'!AJ23)</x:f>
        <x:v>85</x:v>
      </x:c>
      <x:c r="E9" s="106" t="n">
        <x:f>SUM('Januar'!AK23,'Februar'!AK23,'März'!AK23,'April'!AK23,'Mai'!AK23,'Juni'!AK23,'Juli'!AK23,'August'!AK23,'September'!AK23,'Oktober'!AK23,'November'!AK23,'Dezember'!AK23)</x:f>
        <x:v>9</x:v>
      </x:c>
      <x:c r="F9" s="106" t="n">
        <x:f>SUM('Januar'!AL23,'Februar'!AL23,'März'!AL23,'April'!AL23,'Mai'!AL23,'Juni'!AL23,'Juli'!AL23,'August'!AL23,'September'!AL23,'Oktober'!AL23,'November'!AL23,'Dezember'!AL23)</x:f>
        <x:v>5</x:v>
      </x:c>
      <x:c r="G9" s="106" t="n">
        <x:f>SUM('Januar'!AM23,'Februar'!AM23,'März'!AM23,'April'!AM23,'Mai'!AM23,'Juni'!AM23,'Juli'!AM23,'August'!AM23,'September'!AM23,'Oktober'!AM23,'November'!AM23,'Dezember'!AM23)</x:f>
        <x:v>3</x:v>
      </x:c>
      <x:c r="H9" s="89"/>
      <x:c r="I9" s="89"/>
      <x:c r="J9" s="89"/>
      <x:c r="K9" s="89"/>
      <x:c r="L9" s="89"/>
      <x:c r="M9" s="89"/>
    </x:row>
    <x:row r="10">
      <x:c r="A10" s="154" t="str">
        <x:f>Januar!A24</x:f>
        <x:v>Emma Fischer</x:v>
      </x:c>
      <x:c r="B10" s="107" t="n">
        <x:f>SUM('Januar'!AI24,'Februar'!AI24,'März'!AI24,'April'!AI24,'Mai'!AI24,'Juni'!AI24,'Juli'!AI24,'August'!AI24,'September'!AI24,'Oktober'!AI24,'November'!AI24,'Dezember'!AI24)</x:f>
        <x:v>2285.5</x:v>
      </x:c>
      <x:c r="C10" s="106" t="n">
        <x:f>SUM('Januar'!AH24,'Februar'!AH24,'März'!AH24,'April'!AH24,'Mai'!AH24,'Juni'!AH24,'Juli'!AH24,'August'!AH24,'September'!AH24,'Oktober'!AH24,'November'!AH24,'Dezember'!AH24)</x:f>
        <x:v>267</x:v>
      </x:c>
      <x:c r="D10" s="106" t="n">
        <x:f>SUM('Januar'!AJ24,'Februar'!AJ24,'März'!AJ24,'April'!AJ24,'Mai'!AJ24,'Juni'!AJ24,'Juli'!AJ24,'August'!AJ24,'September'!AJ24,'Oktober'!AJ24,'November'!AJ24,'Dezember'!AJ24)</x:f>
        <x:v>83</x:v>
      </x:c>
      <x:c r="E10" s="106" t="n">
        <x:f>SUM('Januar'!AK24,'Februar'!AK24,'März'!AK24,'April'!AK24,'Mai'!AK24,'Juni'!AK24,'Juli'!AK24,'August'!AK24,'September'!AK24,'Oktober'!AK24,'November'!AK24,'Dezember'!AK24)</x:f>
        <x:v>5</x:v>
      </x:c>
      <x:c r="F10" s="106" t="n">
        <x:f>SUM('Januar'!AL24,'Februar'!AL24,'März'!AL24,'April'!AL24,'Mai'!AL24,'Juni'!AL24,'Juli'!AL24,'August'!AL24,'September'!AL24,'Oktober'!AL24,'November'!AL24,'Dezember'!AL24)</x:f>
        <x:v>7</x:v>
      </x:c>
      <x:c r="G10" s="106" t="n">
        <x:f>SUM('Januar'!AM24,'Februar'!AM24,'März'!AM24,'April'!AM24,'Mai'!AM24,'Juni'!AM24,'Juli'!AM24,'August'!AM24,'September'!AM24,'Oktober'!AM24,'November'!AM24,'Dezember'!AM24)</x:f>
        <x:v>3</x:v>
      </x:c>
      <x:c r="H10" s="89"/>
      <x:c r="I10" s="89"/>
      <x:c r="J10" s="89"/>
      <x:c r="K10" s="89"/>
      <x:c r="L10" s="89"/>
      <x:c r="M10" s="89"/>
    </x:row>
    <x:row r="11">
      <x:c r="A11" s="154" t="str">
        <x:f>Januar!A25</x:f>
        <x:v>Felix Wagner</x:v>
      </x:c>
      <x:c r="B11" s="107" t="n">
        <x:f>SUM('Januar'!AI25,'Februar'!AI25,'März'!AI25,'April'!AI25,'Mai'!AI25,'Juni'!AI25,'Juli'!AI25,'August'!AI25,'September'!AI25,'Oktober'!AI25,'November'!AI25,'Dezember'!AI25)</x:f>
        <x:v>2310</x:v>
      </x:c>
      <x:c r="C11" s="106" t="n">
        <x:f>SUM('Januar'!AH25,'Februar'!AH25,'März'!AH25,'April'!AH25,'Mai'!AH25,'Juni'!AH25,'Juli'!AH25,'August'!AH25,'September'!AH25,'Oktober'!AH25,'November'!AH25,'Dezember'!AH25)</x:f>
        <x:v>270</x:v>
      </x:c>
      <x:c r="D11" s="106" t="n">
        <x:f>SUM('Januar'!AJ25,'Februar'!AJ25,'März'!AJ25,'April'!AJ25,'Mai'!AJ25,'Juni'!AJ25,'Juli'!AJ25,'August'!AJ25,'September'!AJ25,'Oktober'!AJ25,'November'!AJ25,'Dezember'!AJ25)</x:f>
        <x:v>81</x:v>
      </x:c>
      <x:c r="E11" s="106" t="n">
        <x:f>SUM('Januar'!AK25,'Februar'!AK25,'März'!AK25,'April'!AK25,'Mai'!AK25,'Juni'!AK25,'Juli'!AK25,'August'!AK25,'September'!AK25,'Oktober'!AK25,'November'!AK25,'Dezember'!AK25)</x:f>
        <x:v>0</x:v>
      </x:c>
      <x:c r="F11" s="106" t="n">
        <x:f>SUM('Januar'!AL25,'Februar'!AL25,'März'!AL25,'April'!AL25,'Mai'!AL25,'Juni'!AL25,'Juli'!AL25,'August'!AL25,'September'!AL25,'Oktober'!AL25,'November'!AL25,'Dezember'!AL25)</x:f>
        <x:v>10</x:v>
      </x:c>
      <x:c r="G11" s="106" t="n">
        <x:f>SUM('Januar'!AM25,'Februar'!AM25,'März'!AM25,'April'!AM25,'Mai'!AM25,'Juni'!AM25,'Juli'!AM25,'August'!AM25,'September'!AM25,'Oktober'!AM25,'November'!AM25,'Dezember'!AM25)</x:f>
        <x:v>4</x:v>
      </x:c>
      <x:c r="H11" s="89"/>
      <x:c r="I11" s="89"/>
      <x:c r="J11" s="89"/>
      <x:c r="K11" s="89"/>
      <x:c r="L11" s="89"/>
      <x:c r="M11" s="89"/>
    </x:row>
    <x:row r="12">
      <x:c r="A12" s="154" t="str">
        <x:f>Januar!A26</x:f>
        <x:v>Greta Braun</x:v>
      </x:c>
      <x:c r="B12" s="107" t="n">
        <x:f>SUM('Januar'!AI26,'Februar'!AI26,'März'!AI26,'April'!AI26,'Mai'!AI26,'Juni'!AI26,'Juli'!AI26,'August'!AI26,'September'!AI26,'Oktober'!AI26,'November'!AI26,'Dezember'!AI26)</x:f>
        <x:v>2302.5</x:v>
      </x:c>
      <x:c r="C12" s="106" t="n">
        <x:f>SUM('Januar'!AH26,'Februar'!AH26,'März'!AH26,'April'!AH26,'Mai'!AH26,'Juni'!AH26,'Juli'!AH26,'August'!AH26,'September'!AH26,'Oktober'!AH26,'November'!AH26,'Dezember'!AH26)</x:f>
        <x:v>269</x:v>
      </x:c>
      <x:c r="D12" s="106" t="n">
        <x:f>SUM('Januar'!AJ26,'Februar'!AJ26,'März'!AJ26,'April'!AJ26,'Mai'!AJ26,'Juni'!AJ26,'Juli'!AJ26,'August'!AJ26,'September'!AJ26,'Oktober'!AJ26,'November'!AJ26,'Dezember'!AJ26)</x:f>
        <x:v>83</x:v>
      </x:c>
      <x:c r="E12" s="106" t="n">
        <x:f>SUM('Januar'!AK26,'Februar'!AK26,'März'!AK26,'April'!AK26,'Mai'!AK26,'Juni'!AK26,'Juli'!AK26,'August'!AK26,'September'!AK26,'Oktober'!AK26,'November'!AK26,'Dezember'!AK26)</x:f>
        <x:v>5</x:v>
      </x:c>
      <x:c r="F12" s="106" t="n">
        <x:f>SUM('Januar'!AL26,'Februar'!AL26,'März'!AL26,'April'!AL26,'Mai'!AL26,'Juni'!AL26,'Juli'!AL26,'August'!AL26,'September'!AL26,'Oktober'!AL26,'November'!AL26,'Dezember'!AL26)</x:f>
        <x:v>8</x:v>
      </x:c>
      <x:c r="G12" s="106" t="n">
        <x:f>SUM('Januar'!AM26,'Februar'!AM26,'März'!AM26,'April'!AM26,'Mai'!AM26,'Juni'!AM26,'Juli'!AM26,'August'!AM26,'September'!AM26,'Oktober'!AM26,'November'!AM26,'Dezember'!AM26)</x:f>
        <x:v>0</x:v>
      </x:c>
      <x:c r="H12" s="89"/>
      <x:c r="I12" s="89"/>
      <x:c r="J12" s="89"/>
      <x:c r="K12" s="89"/>
      <x:c r="L12" s="89"/>
      <x:c r="M12" s="89"/>
    </x:row>
    <x:row r="13">
      <x:c r="A13" s="154" t="str">
        <x:f>Januar!A27</x:f>
        <x:v>Hannes Richter</x:v>
      </x:c>
      <x:c r="B13" s="107" t="n">
        <x:f>SUM('Januar'!AI27,'Februar'!AI27,'März'!AI27,'April'!AI27,'Mai'!AI27,'Juni'!AI27,'Juli'!AI27,'August'!AI27,'September'!AI27,'Oktober'!AI27,'November'!AI27,'Dezember'!AI27)</x:f>
        <x:v>2275.25</x:v>
      </x:c>
      <x:c r="C13" s="106" t="n">
        <x:f>SUM('Januar'!AH27,'Februar'!AH27,'März'!AH27,'April'!AH27,'Mai'!AH27,'Juni'!AH27,'Juli'!AH27,'August'!AH27,'September'!AH27,'Oktober'!AH27,'November'!AH27,'Dezember'!AH27)</x:f>
        <x:v>266</x:v>
      </x:c>
      <x:c r="D13" s="106" t="n">
        <x:f>SUM('Januar'!AJ27,'Februar'!AJ27,'März'!AJ27,'April'!AJ27,'Mai'!AJ27,'Juni'!AJ27,'Juli'!AJ27,'August'!AJ27,'September'!AJ27,'Oktober'!AJ27,'November'!AJ27,'Dezember'!AJ27)</x:f>
        <x:v>84</x:v>
      </x:c>
      <x:c r="E13" s="106" t="n">
        <x:f>SUM('Januar'!AK27,'Februar'!AK27,'März'!AK27,'April'!AK27,'Mai'!AK27,'Juni'!AK27,'Juli'!AK27,'August'!AK27,'September'!AK27,'Oktober'!AK27,'November'!AK27,'Dezember'!AK27)</x:f>
        <x:v>9</x:v>
      </x:c>
      <x:c r="F13" s="106" t="n">
        <x:f>SUM('Januar'!AL27,'Februar'!AL27,'März'!AL27,'April'!AL27,'Mai'!AL27,'Juni'!AL27,'Juli'!AL27,'August'!AL27,'September'!AL27,'Oktober'!AL27,'November'!AL27,'Dezember'!AL27)</x:f>
        <x:v>3</x:v>
      </x:c>
      <x:c r="G13" s="106" t="n">
        <x:f>SUM('Januar'!AM27,'Februar'!AM27,'März'!AM27,'April'!AM27,'Mai'!AM27,'Juni'!AM27,'Juli'!AM27,'August'!AM27,'September'!AM27,'Oktober'!AM27,'November'!AM27,'Dezember'!AM27)</x:f>
        <x:v>3</x:v>
      </x:c>
      <x:c r="H13" s="89"/>
      <x:c r="I13" s="89"/>
      <x:c r="J13" s="89"/>
      <x:c r="K13" s="89"/>
      <x:c r="L13" s="89"/>
      <x:c r="M13" s="89"/>
    </x:row>
    <x:row r="14">
      <x:c r="A14" s="154" t="str">
        <x:f>Januar!A28</x:f>
        <x:v>Isabel Neumann</x:v>
      </x:c>
      <x:c r="B14" s="107" t="n">
        <x:f>SUM('Januar'!AI28,'Februar'!AI28,'März'!AI28,'April'!AI28,'Mai'!AI28,'Juni'!AI28,'Juli'!AI28,'August'!AI28,'September'!AI28,'Oktober'!AI28,'November'!AI28,'Dezember'!AI28)</x:f>
        <x:v>2242.75</x:v>
      </x:c>
      <x:c r="C14" s="106" t="n">
        <x:f>SUM('Januar'!AH28,'Februar'!AH28,'März'!AH28,'April'!AH28,'Mai'!AH28,'Juni'!AH28,'Juli'!AH28,'August'!AH28,'September'!AH28,'Oktober'!AH28,'November'!AH28,'Dezember'!AH28)</x:f>
        <x:v>262</x:v>
      </x:c>
      <x:c r="D14" s="106" t="n">
        <x:f>SUM('Januar'!AJ28,'Februar'!AJ28,'März'!AJ28,'April'!AJ28,'Mai'!AJ28,'Juni'!AJ28,'Juli'!AJ28,'August'!AJ28,'September'!AJ28,'Oktober'!AJ28,'November'!AJ28,'Dezember'!AJ28)</x:f>
        <x:v>85</x:v>
      </x:c>
      <x:c r="E14" s="106" t="n">
        <x:f>SUM('Januar'!AK28,'Februar'!AK28,'März'!AK28,'April'!AK28,'Mai'!AK28,'Juni'!AK28,'Juli'!AK28,'August'!AK28,'September'!AK28,'Oktober'!AK28,'November'!AK28,'Dezember'!AK28)</x:f>
        <x:v>9</x:v>
      </x:c>
      <x:c r="F14" s="106" t="n">
        <x:f>SUM('Januar'!AL28,'Februar'!AL28,'März'!AL28,'April'!AL28,'Mai'!AL28,'Juni'!AL28,'Juli'!AL28,'August'!AL28,'September'!AL28,'Oktober'!AL28,'November'!AL28,'Dezember'!AL28)</x:f>
        <x:v>5</x:v>
      </x:c>
      <x:c r="G14" s="106" t="n">
        <x:f>SUM('Januar'!AM28,'Februar'!AM28,'März'!AM28,'April'!AM28,'Mai'!AM28,'Juni'!AM28,'Juli'!AM28,'August'!AM28,'September'!AM28,'Oktober'!AM28,'November'!AM28,'Dezember'!AM28)</x:f>
        <x:v>4</x:v>
      </x:c>
      <x:c r="H14" s="89"/>
      <x:c r="I14" s="89"/>
      <x:c r="J14" s="89"/>
      <x:c r="K14" s="89"/>
      <x:c r="L14" s="89"/>
      <x:c r="M14" s="89"/>
    </x:row>
    <x:row r="15">
      <x:c r="A15" s="154" t="str">
        <x:f>Januar!A29</x:f>
        <x:v>Jonas Klein</x:v>
      </x:c>
      <x:c r="B15" s="107" t="n">
        <x:f>SUM('Januar'!AI29,'Februar'!AI29,'März'!AI29,'April'!AI29,'Mai'!AI29,'Juni'!AI29,'Juli'!AI29,'August'!AI29,'September'!AI29,'Oktober'!AI29,'November'!AI29,'Dezember'!AI29)</x:f>
        <x:v>2291.25</x:v>
      </x:c>
      <x:c r="C15" s="106" t="n">
        <x:f>SUM('Januar'!AH29,'Februar'!AH29,'März'!AH29,'April'!AH29,'Mai'!AH29,'Juni'!AH29,'Juli'!AH29,'August'!AH29,'September'!AH29,'Oktober'!AH29,'November'!AH29,'Dezember'!AH29)</x:f>
        <x:v>268</x:v>
      </x:c>
      <x:c r="D15" s="106" t="n">
        <x:f>SUM('Januar'!AJ29,'Februar'!AJ29,'März'!AJ29,'April'!AJ29,'Mai'!AJ29,'Juni'!AJ29,'Juli'!AJ29,'August'!AJ29,'September'!AJ29,'Oktober'!AJ29,'November'!AJ29,'Dezember'!AJ29)</x:f>
        <x:v>83</x:v>
      </x:c>
      <x:c r="E15" s="106" t="n">
        <x:f>SUM('Januar'!AK29,'Februar'!AK29,'März'!AK29,'April'!AK29,'Mai'!AK29,'Juni'!AK29,'Juli'!AK29,'August'!AK29,'September'!AK29,'Oktober'!AK29,'November'!AK29,'Dezember'!AK29)</x:f>
        <x:v>9</x:v>
      </x:c>
      <x:c r="F15" s="106" t="n">
        <x:f>SUM('Januar'!AL29,'Februar'!AL29,'März'!AL29,'April'!AL29,'Mai'!AL29,'Juni'!AL29,'Juli'!AL29,'August'!AL29,'September'!AL29,'Oktober'!AL29,'November'!AL29,'Dezember'!AL29)</x:f>
        <x:v>4</x:v>
      </x:c>
      <x:c r="G15" s="106" t="n">
        <x:f>SUM('Januar'!AM29,'Februar'!AM29,'März'!AM29,'April'!AM29,'Mai'!AM29,'Juni'!AM29,'Juli'!AM29,'August'!AM29,'September'!AM29,'Oktober'!AM29,'November'!AM29,'Dezember'!AM29)</x:f>
        <x:v>1</x:v>
      </x:c>
      <x:c r="H15" s="89"/>
      <x:c r="I15" s="89"/>
      <x:c r="J15" s="89"/>
      <x:c r="K15" s="89"/>
      <x:c r="L15" s="89"/>
      <x:c r="M15" s="89"/>
    </x:row>
    <x:row r="16">
      <x:c r="A16" s="154" t="str">
        <x:f>Januar!A30</x:f>
        <x:v>Lara Zimmermann</x:v>
      </x:c>
      <x:c r="B16" s="107" t="n">
        <x:f>SUM('Januar'!AI30,'Februar'!AI30,'März'!AI30,'April'!AI30,'Mai'!AI30,'Juni'!AI30,'Juli'!AI30,'August'!AI30,'September'!AI30,'Oktober'!AI30,'November'!AI30,'Dezember'!AI30)</x:f>
        <x:v>2353.75</x:v>
      </x:c>
      <x:c r="C16" s="106" t="n">
        <x:f>SUM('Januar'!AH30,'Februar'!AH30,'März'!AH30,'April'!AH30,'Mai'!AH30,'Juni'!AH30,'Juli'!AH30,'August'!AH30,'September'!AH30,'Oktober'!AH30,'November'!AH30,'Dezember'!AH30)</x:f>
        <x:v>275</x:v>
      </x:c>
      <x:c r="D16" s="106" t="n">
        <x:f>SUM('Januar'!AJ30,'Februar'!AJ30,'März'!AJ30,'April'!AJ30,'Mai'!AJ30,'Juni'!AJ30,'Juli'!AJ30,'August'!AJ30,'September'!AJ30,'Oktober'!AJ30,'November'!AJ30,'Dezember'!AJ30)</x:f>
        <x:v>81</x:v>
      </x:c>
      <x:c r="E16" s="106" t="n">
        <x:f>SUM('Januar'!AK30,'Februar'!AK30,'März'!AK30,'April'!AK30,'Mai'!AK30,'Juni'!AK30,'Juli'!AK30,'August'!AK30,'September'!AK30,'Oktober'!AK30,'November'!AK30,'Dezember'!AK30)</x:f>
        <x:v>5</x:v>
      </x:c>
      <x:c r="F16" s="106" t="n">
        <x:f>SUM('Januar'!AL30,'Februar'!AL30,'März'!AL30,'April'!AL30,'Mai'!AL30,'Juni'!AL30,'Juli'!AL30,'August'!AL30,'September'!AL30,'Oktober'!AL30,'November'!AL30,'Dezember'!AL30)</x:f>
        <x:v>1</x:v>
      </x:c>
      <x:c r="G16" s="106" t="n">
        <x:f>SUM('Januar'!AM30,'Februar'!AM30,'März'!AM30,'April'!AM30,'Mai'!AM30,'Juni'!AM30,'Juli'!AM30,'August'!AM30,'September'!AM30,'Oktober'!AM30,'November'!AM30,'Dezember'!AM30)</x:f>
        <x:v>3</x:v>
      </x:c>
      <x:c r="H16" s="89"/>
      <x:c r="I16" s="89"/>
      <x:c r="J16" s="89"/>
      <x:c r="K16" s="89"/>
      <x:c r="L16" s="89"/>
      <x:c r="M16" s="89"/>
    </x:row>
    <x:row r="17">
      <x:c r="A17" s="154" t="str">
        <x:f>Januar!A31</x:f>
        <x:v>Max Berger</x:v>
      </x:c>
      <x:c r="B17" s="107" t="n">
        <x:f>SUM('Januar'!AI31,'Februar'!AI31,'März'!AI31,'April'!AI31,'Mai'!AI31,'Juni'!AI31,'Juli'!AI31,'August'!AI31,'September'!AI31,'Oktober'!AI31,'November'!AI31,'Dezember'!AI31)</x:f>
        <x:v>2388</x:v>
      </x:c>
      <x:c r="C17" s="106" t="n">
        <x:f>SUM('Januar'!AH31,'Februar'!AH31,'März'!AH31,'April'!AH31,'Mai'!AH31,'Juni'!AH31,'Juli'!AH31,'August'!AH31,'September'!AH31,'Oktober'!AH31,'November'!AH31,'Dezember'!AH31)</x:f>
        <x:v>279</x:v>
      </x:c>
      <x:c r="D17" s="106" t="n">
        <x:f>SUM('Januar'!AJ31,'Februar'!AJ31,'März'!AJ31,'April'!AJ31,'Mai'!AJ31,'Juni'!AJ31,'Juli'!AJ31,'August'!AJ31,'September'!AJ31,'Oktober'!AJ31,'November'!AJ31,'Dezember'!AJ31)</x:f>
        <x:v>83</x:v>
      </x:c>
      <x:c r="E17" s="106" t="n">
        <x:f>SUM('Januar'!AK31,'Februar'!AK31,'März'!AK31,'April'!AK31,'Mai'!AK31,'Juni'!AK31,'Juli'!AK31,'August'!AK31,'September'!AK31,'Oktober'!AK31,'November'!AK31,'Dezember'!AK31)</x:f>
        <x:v>1</x:v>
      </x:c>
      <x:c r="F17" s="106" t="n">
        <x:f>SUM('Januar'!AL31,'Februar'!AL31,'März'!AL31,'April'!AL31,'Mai'!AL31,'Juni'!AL31,'Juli'!AL31,'August'!AL31,'September'!AL31,'Oktober'!AL31,'November'!AL31,'Dezember'!AL31)</x:f>
        <x:v>0</x:v>
      </x:c>
      <x:c r="G17" s="106" t="n">
        <x:f>SUM('Januar'!AM31,'Februar'!AM31,'März'!AM31,'April'!AM31,'Mai'!AM31,'Juni'!AM31,'Juli'!AM31,'August'!AM31,'September'!AM31,'Oktober'!AM31,'November'!AM31,'Dezember'!AM31)</x:f>
        <x:v>2</x:v>
      </x:c>
      <x:c r="H17" s="89"/>
      <x:c r="I17" s="89"/>
      <x:c r="J17" s="89"/>
      <x:c r="K17" s="89"/>
      <x:c r="L17" s="89"/>
      <x:c r="M17" s="89"/>
    </x:row>
    <x:row r="18">
      <x:c r="A18" s="154" t="str">
        <x:f>Januar!A32</x:f>
        <x:v>Nina Schwarz</x:v>
      </x:c>
      <x:c r="B18" s="107" t="n">
        <x:f>SUM('Januar'!AI32,'Februar'!AI32,'März'!AI32,'April'!AI32,'Mai'!AI32,'Juni'!AI32,'Juli'!AI32,'August'!AI32,'September'!AI32,'Oktober'!AI32,'November'!AI32,'Dezember'!AI32)</x:f>
        <x:v>2328</x:v>
      </x:c>
      <x:c r="C18" s="106" t="n">
        <x:f>SUM('Januar'!AH32,'Februar'!AH32,'März'!AH32,'April'!AH32,'Mai'!AH32,'Juni'!AH32,'Juli'!AH32,'August'!AH32,'September'!AH32,'Oktober'!AH32,'November'!AH32,'Dezember'!AH32)</x:f>
        <x:v>272</x:v>
      </x:c>
      <x:c r="D18" s="106" t="n">
        <x:f>SUM('Januar'!AJ32,'Februar'!AJ32,'März'!AJ32,'April'!AJ32,'Mai'!AJ32,'Juni'!AJ32,'Juli'!AJ32,'August'!AJ32,'September'!AJ32,'Oktober'!AJ32,'November'!AJ32,'Dezember'!AJ32)</x:f>
        <x:v>84</x:v>
      </x:c>
      <x:c r="E18" s="106" t="n">
        <x:f>SUM('Januar'!AK32,'Februar'!AK32,'März'!AK32,'April'!AK32,'Mai'!AK32,'Juni'!AK32,'Juli'!AK32,'August'!AK32,'September'!AK32,'Oktober'!AK32,'November'!AK32,'Dezember'!AK32)</x:f>
        <x:v>4</x:v>
      </x:c>
      <x:c r="F18" s="106" t="n">
        <x:f>SUM('Januar'!AL32,'Februar'!AL32,'März'!AL32,'April'!AL32,'Mai'!AL32,'Juni'!AL32,'Juli'!AL32,'August'!AL32,'September'!AL32,'Oktober'!AL32,'November'!AL32,'Dezember'!AL32)</x:f>
        <x:v>1</x:v>
      </x:c>
      <x:c r="G18" s="106" t="n">
        <x:f>SUM('Januar'!AM32,'Februar'!AM32,'März'!AM32,'April'!AM32,'Mai'!AM32,'Juni'!AM32,'Juli'!AM32,'August'!AM32,'September'!AM32,'Oktober'!AM32,'November'!AM32,'Dezember'!AM32)</x:f>
        <x:v>4</x:v>
      </x:c>
      <x:c r="H18" s="89"/>
      <x:c r="I18" s="89"/>
      <x:c r="J18" s="89"/>
      <x:c r="K18" s="89"/>
      <x:c r="L18" s="89"/>
      <x:c r="M18" s="89"/>
    </x:row>
    <x:row r="19">
      <x:c r="A19" s="154" t="str">
        <x:f>Januar!A33</x:f>
        <x:v>Oskar Lang</x:v>
      </x:c>
      <x:c r="B19" s="107" t="n">
        <x:f>SUM('Januar'!AI33,'Februar'!AI33,'März'!AI33,'April'!AI33,'Mai'!AI33,'Juni'!AI33,'Juli'!AI33,'August'!AI33,'September'!AI33,'Oktober'!AI33,'November'!AI33,'Dezember'!AI33)</x:f>
        <x:v>2268</x:v>
      </x:c>
      <x:c r="C19" s="106" t="n">
        <x:f>SUM('Januar'!AH33,'Februar'!AH33,'März'!AH33,'April'!AH33,'Mai'!AH33,'Juni'!AH33,'Juli'!AH33,'August'!AH33,'September'!AH33,'Oktober'!AH33,'November'!AH33,'Dezember'!AH33)</x:f>
        <x:v>265</x:v>
      </x:c>
      <x:c r="D19" s="106" t="n">
        <x:f>SUM('Januar'!AJ33,'Februar'!AJ33,'März'!AJ33,'April'!AJ33,'Mai'!AJ33,'Juni'!AJ33,'Juli'!AJ33,'August'!AJ33,'September'!AJ33,'Oktober'!AJ33,'November'!AJ33,'Dezember'!AJ33)</x:f>
        <x:v>85</x:v>
      </x:c>
      <x:c r="E19" s="106" t="n">
        <x:f>SUM('Januar'!AK33,'Februar'!AK33,'März'!AK33,'April'!AK33,'Mai'!AK33,'Juni'!AK33,'Juli'!AK33,'August'!AK33,'September'!AK33,'Oktober'!AK33,'November'!AK33,'Dezember'!AK33)</x:f>
        <x:v>8</x:v>
      </x:c>
      <x:c r="F19" s="106" t="n">
        <x:f>SUM('Januar'!AL33,'Februar'!AL33,'März'!AL33,'April'!AL33,'Mai'!AL33,'Juni'!AL33,'Juli'!AL33,'August'!AL33,'September'!AL33,'Oktober'!AL33,'November'!AL33,'Dezember'!AL33)</x:f>
        <x:v>4</x:v>
      </x:c>
      <x:c r="G19" s="106" t="n">
        <x:f>SUM('Januar'!AM33,'Februar'!AM33,'März'!AM33,'April'!AM33,'Mai'!AM33,'Juni'!AM33,'Juli'!AM33,'August'!AM33,'September'!AM33,'Oktober'!AM33,'November'!AM33,'Dezember'!AM33)</x:f>
        <x:v>3</x:v>
      </x:c>
      <x:c r="H19" s="89"/>
      <x:c r="I19" s="89"/>
      <x:c r="J19" s="89"/>
      <x:c r="K19" s="89"/>
      <x:c r="L19" s="89"/>
      <x:c r="M19" s="89"/>
    </x:row>
    <x:row r="20">
      <x:c r="A20" s="154" t="str">
        <x:f>Januar!A34</x:f>
        <x:v>Paula Krüger</x:v>
      </x:c>
      <x:c r="B20" s="107" t="n">
        <x:f>SUM('Januar'!AI34,'Februar'!AI34,'März'!AI34,'April'!AI34,'Mai'!AI34,'Juni'!AI34,'Juli'!AI34,'August'!AI34,'September'!AI34,'Oktober'!AI34,'November'!AI34,'Dezember'!AI34)</x:f>
        <x:v>2302.75</x:v>
      </x:c>
      <x:c r="C20" s="106" t="n">
        <x:f>SUM('Januar'!AH34,'Februar'!AH34,'März'!AH34,'April'!AH34,'Mai'!AH34,'Juni'!AH34,'Juli'!AH34,'August'!AH34,'September'!AH34,'Oktober'!AH34,'November'!AH34,'Dezember'!AH34)</x:f>
        <x:v>269</x:v>
      </x:c>
      <x:c r="D20" s="106" t="n">
        <x:f>SUM('Januar'!AJ34,'Februar'!AJ34,'März'!AJ34,'April'!AJ34,'Mai'!AJ34,'Juni'!AJ34,'Juli'!AJ34,'August'!AJ34,'September'!AJ34,'Oktober'!AJ34,'November'!AJ34,'Dezember'!AJ34)</x:f>
        <x:v>83</x:v>
      </x:c>
      <x:c r="E20" s="106" t="n">
        <x:f>SUM('Januar'!AK34,'Februar'!AK34,'März'!AK34,'April'!AK34,'Mai'!AK34,'Juni'!AK34,'Juli'!AK34,'August'!AK34,'September'!AK34,'Oktober'!AK34,'November'!AK34,'Dezember'!AK34)</x:f>
        <x:v>8</x:v>
      </x:c>
      <x:c r="F20" s="106" t="n">
        <x:f>SUM('Januar'!AL34,'Februar'!AL34,'März'!AL34,'April'!AL34,'Mai'!AL34,'Juni'!AL34,'Juli'!AL34,'August'!AL34,'September'!AL34,'Oktober'!AL34,'November'!AL34,'Dezember'!AL34)</x:f>
        <x:v>4</x:v>
      </x:c>
      <x:c r="G20" s="106" t="n">
        <x:f>SUM('Januar'!AM34,'Februar'!AM34,'März'!AM34,'April'!AM34,'Mai'!AM34,'Juni'!AM34,'Juli'!AM34,'August'!AM34,'September'!AM34,'Oktober'!AM34,'November'!AM34,'Dezember'!AM34)</x:f>
        <x:v>1</x:v>
      </x:c>
      <x:c r="H20" s="89"/>
      <x:c r="I20" s="89"/>
      <x:c r="J20" s="89"/>
      <x:c r="K20" s="89"/>
      <x:c r="L20" s="89"/>
      <x:c r="M20" s="89"/>
    </x:row>
    <x:row r="21">
      <x:c r="A21" s="89"/>
      <x:c r="B21" s="89"/>
      <x:c r="C21" s="89"/>
      <x:c r="D21" s="89"/>
      <x:c r="E21" s="89"/>
      <x:c r="F21" s="89"/>
      <x:c r="G21" s="89"/>
      <x:c r="H21" s="89"/>
      <x:c r="I21" s="89"/>
      <x:c r="J21" s="89"/>
      <x:c r="K21" s="89"/>
      <x:c r="L21" s="89"/>
      <x:c r="M21" s="89"/>
    </x:row>
    <x:row r="22">
      <x:c r="A22" s="89"/>
      <x:c r="B22" s="89"/>
      <x:c r="C22" s="89"/>
      <x:c r="D22" s="89"/>
      <x:c r="E22" s="89"/>
      <x:c r="F22" s="89"/>
      <x:c r="G22" s="89"/>
      <x:c r="H22" s="89"/>
      <x:c r="I22" s="89"/>
      <x:c r="J22" s="89"/>
      <x:c r="K22" s="89"/>
      <x:c r="L22" s="89"/>
      <x:c r="M22" s="89"/>
    </x:row>
    <x:row r="23" ht="24" customHeight="1">
      <x:c r="A23" s="94" t="str">
        <x:v>Monat</x:v>
      </x:c>
      <x:c r="B23" s="94" t="str">
        <x:v>Gesamtstunden</x:v>
      </x:c>
      <x:c r="C23" s="94" t="str">
        <x:v>Dienste</x:v>
      </x:c>
      <x:c r="D23" s="94" t="str">
        <x:v>Frei</x:v>
      </x:c>
      <x:c r="E23" s="94" t="str">
        <x:v>Ferien</x:v>
      </x:c>
      <x:c r="F23" s="94" t="str">
        <x:v>Krank</x:v>
      </x:c>
      <x:c r="G23" s="94" t="str">
        <x:v>Unfall</x:v>
      </x:c>
      <x:c r="H23" s="89"/>
      <x:c r="I23" s="89"/>
      <x:c r="J23" s="89"/>
      <x:c r="K23" s="89"/>
      <x:c r="L23" s="89"/>
      <x:c r="M23" s="89"/>
    </x:row>
    <x:row r="24">
      <x:c r="A24" s="154" t="str">
        <x:v>Januar</x:v>
      </x:c>
      <x:c r="B24" s="107" t="n">
        <x:f>SUM('Januar'!AI20:AI34)</x:f>
        <x:v>2883</x:v>
      </x:c>
      <x:c r="C24" s="106" t="n">
        <x:f>SUM('Januar'!AH20:AH34)</x:f>
        <x:v>337</x:v>
      </x:c>
      <x:c r="D24" s="106" t="n">
        <x:f>SUM('Januar'!AJ20:AJ34)</x:f>
        <x:v>108</x:v>
      </x:c>
      <x:c r="E24" s="106" t="n">
        <x:f>SUM('Januar'!AK20:AK34)</x:f>
        <x:v>11</x:v>
      </x:c>
      <x:c r="F24" s="106" t="n">
        <x:f>SUM('Januar'!AL20:AL34)</x:f>
        <x:v>5</x:v>
      </x:c>
      <x:c r="G24" s="106" t="n">
        <x:f>SUM('Januar'!AM20:AM34)</x:f>
        <x:v>4</x:v>
      </x:c>
      <x:c r="H24" s="89"/>
      <x:c r="I24" s="89"/>
      <x:c r="J24" s="89"/>
      <x:c r="K24" s="89"/>
      <x:c r="L24" s="89"/>
      <x:c r="M24" s="89"/>
    </x:row>
    <x:row r="25">
      <x:c r="A25" s="154" t="str">
        <x:v>Februar</x:v>
      </x:c>
      <x:c r="B25" s="107" t="n">
        <x:f>SUM('Februar'!AI20:AI34)</x:f>
        <x:v>2696.25</x:v>
      </x:c>
      <x:c r="C25" s="106" t="n">
        <x:f>SUM('Februar'!AH20:AH34)</x:f>
        <x:v>315</x:v>
      </x:c>
      <x:c r="D25" s="106" t="n">
        <x:f>SUM('Februar'!AJ20:AJ34)</x:f>
        <x:v>96</x:v>
      </x:c>
      <x:c r="E25" s="106" t="n">
        <x:f>SUM('Februar'!AK20:AK34)</x:f>
        <x:v>4</x:v>
      </x:c>
      <x:c r="F25" s="106" t="n">
        <x:f>SUM('Februar'!AL20:AL34)</x:f>
        <x:v>4</x:v>
      </x:c>
      <x:c r="G25" s="106" t="n">
        <x:f>SUM('Februar'!AM20:AM34)</x:f>
        <x:v>1</x:v>
      </x:c>
      <x:c r="H25" s="89"/>
      <x:c r="I25" s="89"/>
      <x:c r="J25" s="89"/>
      <x:c r="K25" s="89"/>
      <x:c r="L25" s="89"/>
      <x:c r="M25" s="89"/>
    </x:row>
    <x:row r="26">
      <x:c r="A26" s="154" t="str">
        <x:v>März</x:v>
      </x:c>
      <x:c r="B26" s="107" t="n">
        <x:f>SUM('März'!AI20:AI34)</x:f>
        <x:v>2927</x:v>
      </x:c>
      <x:c r="C26" s="106" t="n">
        <x:f>SUM('März'!AH20:AH34)</x:f>
        <x:v>342</x:v>
      </x:c>
      <x:c r="D26" s="106" t="n">
        <x:f>SUM('März'!AJ20:AJ34)</x:f>
        <x:v>108</x:v>
      </x:c>
      <x:c r="E26" s="106" t="n">
        <x:f>SUM('März'!AK20:AK34)</x:f>
        <x:v>8</x:v>
      </x:c>
      <x:c r="F26" s="106" t="n">
        <x:f>SUM('März'!AL20:AL34)</x:f>
        <x:v>4</x:v>
      </x:c>
      <x:c r="G26" s="106" t="n">
        <x:f>SUM('März'!AM20:AM34)</x:f>
        <x:v>3</x:v>
      </x:c>
      <x:c r="H26" s="89"/>
      <x:c r="I26" s="89"/>
      <x:c r="J26" s="89"/>
      <x:c r="K26" s="89"/>
      <x:c r="L26" s="89"/>
      <x:c r="M26" s="89"/>
    </x:row>
    <x:row r="27">
      <x:c r="A27" s="154" t="str">
        <x:v>April</x:v>
      </x:c>
      <x:c r="B27" s="107" t="n">
        <x:f>SUM('April'!AI20:AI34)</x:f>
        <x:v>2944.5</x:v>
      </x:c>
      <x:c r="C27" s="106" t="n">
        <x:f>SUM('April'!AH20:AH34)</x:f>
        <x:v>344</x:v>
      </x:c>
      <x:c r="D27" s="106" t="n">
        <x:f>SUM('April'!AJ20:AJ34)</x:f>
        <x:v>96</x:v>
      </x:c>
      <x:c r="E27" s="106" t="n">
        <x:f>SUM('April'!AK20:AK34)</x:f>
        <x:v>2</x:v>
      </x:c>
      <x:c r="F27" s="106" t="n">
        <x:f>SUM('April'!AL20:AL34)</x:f>
        <x:v>4</x:v>
      </x:c>
      <x:c r="G27" s="106" t="n">
        <x:f>SUM('April'!AM20:AM34)</x:f>
        <x:v>4</x:v>
      </x:c>
      <x:c r="H27" s="89"/>
      <x:c r="I27" s="89"/>
      <x:c r="J27" s="89"/>
      <x:c r="K27" s="89"/>
      <x:c r="L27" s="89"/>
      <x:c r="M27" s="89"/>
    </x:row>
    <x:row r="28">
      <x:c r="A28" s="154" t="str">
        <x:v>Mai</x:v>
      </x:c>
      <x:c r="B28" s="107" t="n">
        <x:f>SUM('Mai'!AI20:AI34)</x:f>
        <x:v>2840</x:v>
      </x:c>
      <x:c r="C28" s="106" t="n">
        <x:f>SUM('Mai'!AH20:AH34)</x:f>
        <x:v>332</x:v>
      </x:c>
      <x:c r="D28" s="106" t="n">
        <x:f>SUM('Mai'!AJ20:AJ34)</x:f>
        <x:v>120</x:v>
      </x:c>
      <x:c r="E28" s="106" t="n">
        <x:f>SUM('Mai'!AK20:AK34)</x:f>
        <x:v>6</x:v>
      </x:c>
      <x:c r="F28" s="106" t="n">
        <x:f>SUM('Mai'!AL20:AL34)</x:f>
        <x:v>4</x:v>
      </x:c>
      <x:c r="G28" s="106" t="n">
        <x:f>SUM('Mai'!AM20:AM34)</x:f>
        <x:v>3</x:v>
      </x:c>
      <x:c r="H28" s="89"/>
      <x:c r="I28" s="89"/>
      <x:c r="J28" s="89"/>
      <x:c r="K28" s="89"/>
      <x:c r="L28" s="89"/>
      <x:c r="M28" s="89"/>
    </x:row>
    <x:row r="29">
      <x:c r="A29" s="154" t="str">
        <x:v>Juni</x:v>
      </x:c>
      <x:c r="B29" s="107" t="n">
        <x:f>SUM('Juni'!AI20:AI34)</x:f>
        <x:v>2884.75</x:v>
      </x:c>
      <x:c r="C29" s="106" t="n">
        <x:f>SUM('Juni'!AH20:AH34)</x:f>
        <x:v>337</x:v>
      </x:c>
      <x:c r="D29" s="106" t="n">
        <x:f>SUM('Juni'!AJ20:AJ34)</x:f>
        <x:v>96</x:v>
      </x:c>
      <x:c r="E29" s="106" t="n">
        <x:f>SUM('Juni'!AK20:AK34)</x:f>
        <x:v>11</x:v>
      </x:c>
      <x:c r="F29" s="106" t="n">
        <x:f>SUM('Juni'!AL20:AL34)</x:f>
        <x:v>4</x:v>
      </x:c>
      <x:c r="G29" s="106" t="n">
        <x:f>SUM('Juni'!AM20:AM34)</x:f>
        <x:v>2</x:v>
      </x:c>
      <x:c r="H29" s="89"/>
      <x:c r="I29" s="89"/>
      <x:c r="J29" s="89"/>
      <x:c r="K29" s="89"/>
      <x:c r="L29" s="89"/>
      <x:c r="M29" s="89"/>
    </x:row>
    <x:row r="30">
      <x:c r="A30" s="154" t="str">
        <x:v>Juli</x:v>
      </x:c>
      <x:c r="B30" s="107" t="n">
        <x:f>SUM('Juli'!AI20:AI34)</x:f>
        <x:v>2979</x:v>
      </x:c>
      <x:c r="C30" s="106" t="n">
        <x:f>SUM('Juli'!AH20:AH34)</x:f>
        <x:v>348</x:v>
      </x:c>
      <x:c r="D30" s="106" t="n">
        <x:f>SUM('Juli'!AJ20:AJ34)</x:f>
        <x:v>96</x:v>
      </x:c>
      <x:c r="E30" s="106" t="n">
        <x:f>SUM('Juli'!AK20:AK34)</x:f>
        <x:v>13</x:v>
      </x:c>
      <x:c r="F30" s="106" t="n">
        <x:f>SUM('Juli'!AL20:AL34)</x:f>
        <x:v>5</x:v>
      </x:c>
      <x:c r="G30" s="106" t="n">
        <x:f>SUM('Juli'!AM20:AM34)</x:f>
        <x:v>3</x:v>
      </x:c>
      <x:c r="H30" s="89"/>
      <x:c r="I30" s="89"/>
      <x:c r="J30" s="89"/>
      <x:c r="K30" s="89"/>
      <x:c r="L30" s="89"/>
      <x:c r="M30" s="89"/>
    </x:row>
    <x:row r="31">
      <x:c r="A31" s="154" t="str">
        <x:v>August</x:v>
      </x:c>
      <x:c r="B31" s="107" t="n">
        <x:f>SUM('August'!AI20:AI34)</x:f>
        <x:v>2841.5</x:v>
      </x:c>
      <x:c r="C31" s="106" t="n">
        <x:f>SUM('August'!AH20:AH34)</x:f>
        <x:v>332</x:v>
      </x:c>
      <x:c r="D31" s="106" t="n">
        <x:f>SUM('August'!AJ20:AJ34)</x:f>
        <x:v>120</x:v>
      </x:c>
      <x:c r="E31" s="106" t="n">
        <x:f>SUM('August'!AK20:AK34)</x:f>
        <x:v>4</x:v>
      </x:c>
      <x:c r="F31" s="106" t="n">
        <x:f>SUM('August'!AL20:AL34)</x:f>
        <x:v>5</x:v>
      </x:c>
      <x:c r="G31" s="106" t="n">
        <x:f>SUM('August'!AM20:AM34)</x:f>
        <x:v>4</x:v>
      </x:c>
      <x:c r="H31" s="89"/>
      <x:c r="I31" s="89"/>
      <x:c r="J31" s="89"/>
      <x:c r="K31" s="89"/>
      <x:c r="L31" s="89"/>
      <x:c r="M31" s="89"/>
    </x:row>
    <x:row r="32">
      <x:c r="A32" s="154" t="str">
        <x:v>September</x:v>
      </x:c>
      <x:c r="B32" s="107" t="n">
        <x:f>SUM('September'!AI20:AI34)</x:f>
        <x:v>2892</x:v>
      </x:c>
      <x:c r="C32" s="106" t="n">
        <x:f>SUM('September'!AH20:AH34)</x:f>
        <x:v>338</x:v>
      </x:c>
      <x:c r="D32" s="106" t="n">
        <x:f>SUM('September'!AJ20:AJ34)</x:f>
        <x:v>96</x:v>
      </x:c>
      <x:c r="E32" s="106" t="n">
        <x:f>SUM('September'!AK20:AK34)</x:f>
        <x:v>7</x:v>
      </x:c>
      <x:c r="F32" s="106" t="n">
        <x:f>SUM('September'!AL20:AL34)</x:f>
        <x:v>6</x:v>
      </x:c>
      <x:c r="G32" s="106" t="n">
        <x:f>SUM('September'!AM20:AM34)</x:f>
        <x:v>3</x:v>
      </x:c>
      <x:c r="H32" s="89"/>
      <x:c r="I32" s="89"/>
      <x:c r="J32" s="89"/>
      <x:c r="K32" s="89"/>
      <x:c r="L32" s="89"/>
      <x:c r="M32" s="89"/>
    </x:row>
    <x:row r="33">
      <x:c r="A33" s="154" t="str">
        <x:v>Oktober</x:v>
      </x:c>
      <x:c r="B33" s="107" t="n">
        <x:f>SUM('Oktober'!AI20:AI34)</x:f>
        <x:v>2884.75</x:v>
      </x:c>
      <x:c r="C33" s="106" t="n">
        <x:f>SUM('Oktober'!AH20:AH34)</x:f>
        <x:v>337</x:v>
      </x:c>
      <x:c r="D33" s="106" t="n">
        <x:f>SUM('Oktober'!AJ20:AJ34)</x:f>
        <x:v>108</x:v>
      </x:c>
      <x:c r="E33" s="106" t="n">
        <x:f>SUM('Oktober'!AK20:AK34)</x:f>
        <x:v>11</x:v>
      </x:c>
      <x:c r="F33" s="106" t="n">
        <x:f>SUM('Oktober'!AL20:AL34)</x:f>
        <x:v>6</x:v>
      </x:c>
      <x:c r="G33" s="106" t="n">
        <x:f>SUM('Oktober'!AM20:AM34)</x:f>
        <x:v>3</x:v>
      </x:c>
      <x:c r="H33" s="89"/>
      <x:c r="I33" s="89"/>
      <x:c r="J33" s="89"/>
      <x:c r="K33" s="89"/>
      <x:c r="L33" s="89"/>
      <x:c r="M33" s="89"/>
    </x:row>
    <x:row r="34">
      <x:c r="A34" s="154" t="str">
        <x:v>November</x:v>
      </x:c>
      <x:c r="B34" s="107" t="n">
        <x:f>SUM('November'!AI20:AI34)</x:f>
        <x:v>2756.25</x:v>
      </x:c>
      <x:c r="C34" s="106" t="n">
        <x:f>SUM('November'!AH20:AH34)</x:f>
        <x:v>322</x:v>
      </x:c>
      <x:c r="D34" s="106" t="n">
        <x:f>SUM('November'!AJ20:AJ34)</x:f>
        <x:v>108</x:v>
      </x:c>
      <x:c r="E34" s="106" t="n">
        <x:f>SUM('November'!AK20:AK34)</x:f>
        <x:v>11</x:v>
      </x:c>
      <x:c r="F34" s="106" t="n">
        <x:f>SUM('November'!AL20:AL34)</x:f>
        <x:v>5</x:v>
      </x:c>
      <x:c r="G34" s="106" t="n">
        <x:f>SUM('November'!AM20:AM34)</x:f>
        <x:v>4</x:v>
      </x:c>
      <x:c r="H34" s="89"/>
      <x:c r="I34" s="89"/>
      <x:c r="J34" s="89"/>
      <x:c r="K34" s="89"/>
      <x:c r="L34" s="89"/>
      <x:c r="M34" s="89"/>
    </x:row>
    <x:row r="35">
      <x:c r="A35" s="154" t="str">
        <x:v>Dezember</x:v>
      </x:c>
      <x:c r="B35" s="107" t="n">
        <x:f>SUM('Dezember'!AI20:AI34)</x:f>
        <x:v>3012.5</x:v>
      </x:c>
      <x:c r="C35" s="106" t="n">
        <x:f>SUM('Dezember'!AH20:AH34)</x:f>
        <x:v>352</x:v>
      </x:c>
      <x:c r="D35" s="106" t="n">
        <x:f>SUM('Dezember'!AJ20:AJ34)</x:f>
        <x:v>96</x:v>
      </x:c>
      <x:c r="E35" s="106" t="n">
        <x:f>SUM('Dezember'!AK20:AK34)</x:f>
        <x:v>8</x:v>
      </x:c>
      <x:c r="F35" s="106" t="n">
        <x:f>SUM('Dezember'!AL20:AL34)</x:f>
        <x:v>6</x:v>
      </x:c>
      <x:c r="G35" s="106" t="n">
        <x:f>SUM('Dezember'!AM20:AM34)</x:f>
        <x:v>3</x:v>
      </x:c>
      <x:c r="H35" s="89"/>
      <x:c r="I35" s="89"/>
      <x:c r="J35" s="89"/>
      <x:c r="K35" s="89"/>
      <x:c r="L35" s="89"/>
      <x:c r="M35" s="89"/>
    </x:row>
    <x:row r="36">
      <x:c r="A36" s="89"/>
      <x:c r="B36" s="89"/>
      <x:c r="C36" s="89"/>
      <x:c r="D36" s="89"/>
      <x:c r="E36" s="89"/>
      <x:c r="F36" s="89"/>
      <x:c r="G36" s="89"/>
      <x:c r="H36" s="89"/>
      <x:c r="I36" s="89"/>
      <x:c r="J36" s="89"/>
      <x:c r="K36" s="89"/>
      <x:c r="L36" s="89"/>
      <x:c r="M36" s="89"/>
    </x:row>
    <x:row r="37">
      <x:c r="A37" s="89"/>
      <x:c r="B37" s="89"/>
      <x:c r="C37" s="89"/>
      <x:c r="D37" s="89"/>
      <x:c r="E37" s="89"/>
      <x:c r="F37" s="89"/>
      <x:c r="G37" s="89"/>
      <x:c r="H37" s="89"/>
      <x:c r="I37" s="89"/>
      <x:c r="J37" s="89"/>
      <x:c r="K37" s="89"/>
      <x:c r="L37" s="89"/>
      <x:c r="M37" s="89"/>
    </x:row>
    <x:row r="38">
      <x:c r="A38" s="155" t="str">
        <x:v>Anwendung: In den Monatsblättern Jahr, Abteilung, MitarbeiterInnen und Schichtcodes anpassen. Danach die Tageszellen per Dropdown befüllen. Alle Auswertungen aktualisieren sich automatisch.</x:v>
      </x:c>
      <x:c r="B38" s="155"/>
      <x:c r="C38" s="155"/>
      <x:c r="D38" s="155"/>
      <x:c r="E38" s="155"/>
      <x:c r="F38" s="155"/>
      <x:c r="G38" s="155"/>
      <x:c r="H38" s="89"/>
      <x:c r="I38" s="89"/>
      <x:c r="J38" s="89"/>
      <x:c r="K38" s="89"/>
      <x:c r="L38" s="89"/>
      <x:c r="M38" s="89"/>
    </x:row>
    <x:row r="39">
      <x:c r="A39" s="155"/>
      <x:c r="B39" s="155"/>
      <x:c r="C39" s="155"/>
      <x:c r="D39" s="155"/>
      <x:c r="E39" s="155"/>
      <x:c r="F39" s="155"/>
      <x:c r="G39" s="155"/>
      <x:c r="H39" s="89"/>
      <x:c r="I39" s="89"/>
      <x:c r="J39" s="89"/>
      <x:c r="K39" s="89"/>
      <x:c r="L39" s="89"/>
      <x:c r="M39" s="89"/>
    </x:row>
    <x:row r="40">
      <x:c r="A40" s="155"/>
      <x:c r="B40" s="155"/>
      <x:c r="C40" s="155"/>
      <x:c r="D40" s="155"/>
      <x:c r="E40" s="155"/>
      <x:c r="F40" s="155"/>
      <x:c r="G40" s="155"/>
      <x:c r="H40" s="89"/>
      <x:c r="I40" s="89"/>
      <x:c r="J40" s="89"/>
      <x:c r="K40" s="89"/>
      <x:c r="L40" s="89"/>
      <x:c r="M40" s="89"/>
    </x:row>
  </x:sheetData>
  <x:mergeCells>
    <x:mergeCell ref="A1:G1"/>
    <x:mergeCell ref="I1:M1"/>
    <x:mergeCell ref="A38:G40"/>
  </x:mergeCells>
  <x:pageMargins left="0.7" right="0.7" top="0.75" bottom="0.75" header="0.3" footer="0.3"/>
</x:worksheet>
</file>