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f4178223a8484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rbeitsplan" sheetId="1" r:id="Rb8d36a39d76743f8"/>
    <x:sheet xmlns:r="http://schemas.openxmlformats.org/officeDocument/2006/relationships" name="Mitarbeiter" sheetId="2" r:id="Rcd3d394683b84e9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.mm.yyyy"/>
    <x:numFmt numFmtId="201" formatCode="0"/>
    <x:numFmt numFmtId="202" formatCode="@"/>
  </x:numFmts>
  <x:fonts count="11">
    <x:font>
      <x:sz val="11"/>
      <x:name val="Carlito"/>
    </x:font>
    <x:font>
      <x:b/>
      <x:sz val="18"/>
      <x:color rgb="FFFFFF"/>
      <x:name val="Calibri"/>
    </x:font>
    <x:font>
      <x:sz val="10"/>
      <x:color rgb="0F172A"/>
      <x:name val="Calibri"/>
    </x:font>
    <x:font>
      <x:b/>
      <x:sz val="10"/>
      <x:color rgb="FFFFFF"/>
      <x:name val="Calibri"/>
    </x:font>
    <x:font>
      <x:b/>
      <x:sz val="11"/>
      <x:color rgb="0F172A"/>
      <x:name val="Calibri"/>
    </x:font>
    <x:font>
      <x:b/>
      <x:sz val="11"/>
      <x:color rgb="FFFFFF"/>
      <x:name val="Calibri"/>
    </x:font>
    <x:font>
      <x:b/>
      <x:sz val="10"/>
      <x:color rgb="0F172A"/>
      <x:name val="Calibri"/>
    </x:font>
    <x:font>
      <x:b/>
      <x:sz val="12"/>
      <x:color rgb="FFFFFF"/>
      <x:name val="Calibri"/>
    </x:font>
    <x:font>
      <x:b/>
      <x:sz val="9"/>
      <x:color rgb="FFFFFF"/>
      <x:name val="Calibri"/>
    </x:font>
    <x:font>
      <x:sz val="9"/>
      <x:color rgb="0F172A"/>
      <x:name val="Calibri"/>
    </x:font>
    <x:font>
      <x:sz val="11"/>
      <x:name val="Calibri"/>
    </x:font>
  </x:fonts>
  <x:fills count="14">
    <x:fill>
      <x:patternFill patternType="none"/>
    </x:fill>
    <x:fill>
      <x:patternFill patternType="gray125"/>
    </x:fill>
    <x:fill>
      <x:patternFill patternType="solid">
        <x:fgColor rgb="00484E"/>
      </x:patternFill>
    </x:fill>
    <x:fill>
      <x:patternFill patternType="solid">
        <x:fgColor rgb="F7FAFA"/>
      </x:patternFill>
    </x:fill>
    <x:fill>
      <x:patternFill patternType="solid">
        <x:fgColor rgb="FFFFFF"/>
      </x:patternFill>
    </x:fill>
    <x:fill>
      <x:patternFill patternType="solid">
        <x:fgColor rgb="FAFAFA"/>
      </x:patternFill>
    </x:fill>
    <x:fill>
      <x:patternFill patternType="solid">
        <x:fgColor rgb="EAF3F3"/>
      </x:patternFill>
    </x:fill>
    <x:fill>
      <x:patternFill patternType="solid">
        <x:fgColor rgb="1F415A"/>
      </x:patternFill>
    </x:fill>
    <x:fill>
      <x:patternFill patternType="solid">
        <x:fgColor rgb="F4F7F8"/>
      </x:patternFill>
    </x:fill>
    <x:fill>
      <x:patternFill patternType="solid">
        <x:fgColor rgb="DBEAFE"/>
      </x:patternFill>
    </x:fill>
    <x:fill>
      <x:patternFill patternType="solid">
        <x:fgColor rgb="E0F2FE"/>
      </x:patternFill>
    </x:fill>
    <x:fill>
      <x:patternFill patternType="solid">
        <x:fgColor rgb="DCFCE7"/>
      </x:patternFill>
    </x:fill>
    <x:fill>
      <x:patternFill patternType="solid">
        <x:fgColor rgb="FECACA"/>
      </x:patternFill>
    </x:fill>
    <x:fill>
      <x:patternFill patternType="solid">
        <x:fgColor rgb="FED7AA"/>
      </x:patternFill>
    </x:fill>
  </x:fills>
  <x:borders count="48">
    <x:border/>
    <x:border/>
    <x:border>
      <x:left style="thin">
        <x:color rgb="D8DEE2"/>
      </x:left>
      <x:top style="thin">
        <x:color rgb="D8DEE2"/>
      </x:top>
      <x:bottom style="thin">
        <x:color rgb="D8DEE2"/>
      </x:bottom>
    </x:border>
    <x:border>
      <x:top style="thin">
        <x:color rgb="D8DEE2"/>
      </x:top>
      <x:bottom style="thin">
        <x:color rgb="D8DEE2"/>
      </x:bottom>
    </x:border>
    <x:border>
      <x:right style="thin">
        <x:color rgb="D8DEE2"/>
      </x:right>
      <x:top style="thin">
        <x:color rgb="D8DEE2"/>
      </x:top>
      <x:bottom style="thin">
        <x:color rgb="D8DEE2"/>
      </x:bottom>
    </x:border>
    <x:border>
      <x:left style="thin">
        <x:color rgb="D8DEE2"/>
      </x:left>
      <x:top style="thin">
        <x:color rgb="D8DEE2"/>
      </x:top>
      <x:bottom style="thin">
        <x:color rgb="D8DEE2"/>
      </x:bottom>
    </x:border>
    <x:border>
      <x:top style="thin">
        <x:color rgb="D8DEE2"/>
      </x:top>
      <x:bottom style="thin">
        <x:color rgb="D8DEE2"/>
      </x:bottom>
    </x:border>
    <x:border>
      <x:right style="thin">
        <x:color rgb="D8DEE2"/>
      </x:right>
      <x:top style="thin">
        <x:color rgb="D8DEE2"/>
      </x:top>
      <x:bottom style="thin">
        <x:color rgb="D8DEE2"/>
      </x:bottom>
    </x:border>
    <x:border>
      <x:right style="thin">
        <x:color rgb="E5E7EB"/>
      </x:right>
      <x:bottom style="thin">
        <x:color rgb="E5E7EB"/>
      </x:bottom>
    </x:border>
    <x:border>
      <x:left style="thin">
        <x:color rgb="E5E7EB"/>
      </x:left>
      <x:right style="thin">
        <x:color rgb="E5E7EB"/>
      </x:right>
      <x:bottom style="thin">
        <x:color rgb="E5E7EB"/>
      </x:bottom>
    </x:border>
    <x:border>
      <x:left style="thin">
        <x:color rgb="E5E7EB"/>
      </x:left>
      <x:bottom style="thin">
        <x:color rgb="E5E7EB"/>
      </x:bottom>
    </x:border>
    <x:border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top style="thin">
        <x:color rgb="E5E7EB"/>
      </x:top>
      <x:bottom style="thin">
        <x:color rgb="E5E7EB"/>
      </x:bottom>
    </x:border>
    <x:border>
      <x:right style="thin">
        <x:color rgb="E5E7EB"/>
      </x:right>
      <x:top style="thin">
        <x:color rgb="E5E7EB"/>
      </x:top>
    </x:border>
    <x:border>
      <x:left style="thin">
        <x:color rgb="E5E7EB"/>
      </x:left>
      <x:right style="thin">
        <x:color rgb="E5E7EB"/>
      </x:right>
      <x:top style="thin">
        <x:color rgb="E5E7EB"/>
      </x:top>
    </x:border>
    <x:border>
      <x:left style="thin">
        <x:color rgb="E5E7EB"/>
      </x:left>
      <x:top style="thin">
        <x:color rgb="E5E7EB"/>
      </x:top>
    </x:border>
    <x:border>
      <x:right style="thin">
        <x:color rgb="E5E7EB"/>
      </x:right>
      <x:bottom style="thin">
        <x:color rgb="E5E7EB"/>
      </x:bottom>
    </x:border>
    <x:border>
      <x:left style="thin">
        <x:color rgb="E5E7EB"/>
      </x:left>
      <x:right style="thin">
        <x:color rgb="E5E7EB"/>
      </x:right>
      <x:bottom style="thin">
        <x:color rgb="E5E7EB"/>
      </x:bottom>
    </x:border>
    <x:border>
      <x:left style="thin">
        <x:color rgb="E5E7EB"/>
      </x:left>
      <x:bottom style="thin">
        <x:color rgb="E5E7EB"/>
      </x:bottom>
    </x:border>
    <x:border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top style="thin">
        <x:color rgb="E5E7EB"/>
      </x:top>
      <x:bottom style="thin">
        <x:color rgb="E5E7EB"/>
      </x:bottom>
    </x:border>
    <x:border>
      <x:right style="thin">
        <x:color rgb="E5E7EB"/>
      </x:right>
      <x:top style="thin">
        <x:color rgb="E5E7EB"/>
      </x:top>
    </x:border>
    <x:border>
      <x:left style="thin">
        <x:color rgb="E5E7EB"/>
      </x:left>
      <x:right style="thin">
        <x:color rgb="E5E7EB"/>
      </x:right>
      <x:top style="thin">
        <x:color rgb="E5E7EB"/>
      </x:top>
    </x:border>
    <x:border>
      <x:left style="thin">
        <x:color rgb="E5E7EB"/>
      </x:left>
      <x:top style="thin">
        <x:color rgb="E5E7EB"/>
      </x:top>
    </x:border>
    <x:border>
      <x:left style="thin">
        <x:color rgb="D8DEE2"/>
      </x:left>
      <x:right style="thin">
        <x:color rgb="E5E7EB"/>
      </x:right>
      <x:top style="thin">
        <x:color rgb="D8DEE2"/>
      </x:top>
      <x:bottom style="thin">
        <x:color rgb="E5E7EB"/>
      </x:bottom>
    </x:border>
    <x:border>
      <x:left style="thin">
        <x:color rgb="E5E7EB"/>
      </x:left>
      <x:right style="thin">
        <x:color rgb="E5E7EB"/>
      </x:right>
      <x:top style="thin">
        <x:color rgb="D8DEE2"/>
      </x:top>
      <x:bottom style="thin">
        <x:color rgb="E5E7EB"/>
      </x:bottom>
    </x:border>
    <x:border>
      <x:left style="thin">
        <x:color rgb="E5E7EB"/>
      </x:left>
      <x:right style="thin">
        <x:color rgb="D8DEE2"/>
      </x:right>
      <x:top style="thin">
        <x:color rgb="D8DEE2"/>
      </x:top>
      <x:bottom style="thin">
        <x:color rgb="E5E7EB"/>
      </x:bottom>
    </x:border>
    <x:border>
      <x:left style="thin">
        <x:color rgb="D8DEE2"/>
      </x:left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right style="thin">
        <x:color rgb="D8DEE2"/>
      </x:right>
      <x:top style="thin">
        <x:color rgb="E5E7EB"/>
      </x:top>
      <x:bottom style="thin">
        <x:color rgb="E5E7EB"/>
      </x:bottom>
    </x:border>
    <x:border>
      <x:left style="thin">
        <x:color rgb="D8DEE2"/>
      </x:left>
      <x:right style="thin">
        <x:color rgb="E5E7EB"/>
      </x:right>
      <x:top style="thin">
        <x:color rgb="E5E7EB"/>
      </x:top>
      <x:bottom style="thin">
        <x:color rgb="D8DEE2"/>
      </x:bottom>
    </x:border>
    <x:border>
      <x:left style="thin">
        <x:color rgb="E5E7EB"/>
      </x:left>
      <x:right style="thin">
        <x:color rgb="E5E7EB"/>
      </x:right>
      <x:top style="thin">
        <x:color rgb="E5E7EB"/>
      </x:top>
      <x:bottom style="thin">
        <x:color rgb="D8DEE2"/>
      </x:bottom>
    </x:border>
    <x:border>
      <x:left style="thin">
        <x:color rgb="E5E7EB"/>
      </x:left>
      <x:right style="thin">
        <x:color rgb="D8DEE2"/>
      </x:right>
      <x:top style="thin">
        <x:color rgb="E5E7EB"/>
      </x:top>
      <x:bottom style="thin">
        <x:color rgb="D8DEE2"/>
      </x:bottom>
    </x:border>
    <x:border>
      <x:left style="thin">
        <x:color rgb="D8DEE2"/>
      </x:left>
      <x:right style="thin">
        <x:color rgb="E5E7EB"/>
      </x:right>
      <x:top style="thin">
        <x:color rgb="D8DEE2"/>
      </x:top>
      <x:bottom style="thin">
        <x:color rgb="E5E7EB"/>
      </x:bottom>
    </x:border>
    <x:border>
      <x:left style="thin">
        <x:color rgb="E5E7EB"/>
      </x:left>
      <x:right style="thin">
        <x:color rgb="E5E7EB"/>
      </x:right>
      <x:top style="thin">
        <x:color rgb="D8DEE2"/>
      </x:top>
      <x:bottom style="thin">
        <x:color rgb="E5E7EB"/>
      </x:bottom>
    </x:border>
    <x:border>
      <x:left style="thin">
        <x:color rgb="E5E7EB"/>
      </x:left>
      <x:right style="thin">
        <x:color rgb="D8DEE2"/>
      </x:right>
      <x:top style="thin">
        <x:color rgb="D8DEE2"/>
      </x:top>
      <x:bottom style="thin">
        <x:color rgb="E5E7EB"/>
      </x:bottom>
    </x:border>
    <x:border>
      <x:left style="thin">
        <x:color rgb="D8DEE2"/>
      </x:left>
      <x:right style="thin">
        <x:color rgb="E5E7EB"/>
      </x:right>
      <x:top style="thin">
        <x:color rgb="E5E7EB"/>
      </x:top>
      <x:bottom style="thin">
        <x:color rgb="E5E7EB"/>
      </x:bottom>
    </x:border>
    <x:border>
      <x:left style="thin">
        <x:color rgb="E5E7EB"/>
      </x:left>
      <x:right style="thin">
        <x:color rgb="D8DEE2"/>
      </x:right>
      <x:top style="thin">
        <x:color rgb="E5E7EB"/>
      </x:top>
      <x:bottom style="thin">
        <x:color rgb="E5E7EB"/>
      </x:bottom>
    </x:border>
    <x:border>
      <x:left style="thin">
        <x:color rgb="D8DEE2"/>
      </x:left>
      <x:right style="thin">
        <x:color rgb="E5E7EB"/>
      </x:right>
      <x:top style="thin">
        <x:color rgb="E5E7EB"/>
      </x:top>
      <x:bottom style="thin">
        <x:color rgb="D8DEE2"/>
      </x:bottom>
    </x:border>
    <x:border>
      <x:left style="thin">
        <x:color rgb="E5E7EB"/>
      </x:left>
      <x:right style="thin">
        <x:color rgb="E5E7EB"/>
      </x:right>
      <x:top style="thin">
        <x:color rgb="E5E7EB"/>
      </x:top>
      <x:bottom style="thin">
        <x:color rgb="D8DEE2"/>
      </x:bottom>
    </x:border>
    <x:border>
      <x:left style="thin">
        <x:color rgb="E5E7EB"/>
      </x:left>
      <x:right style="thin">
        <x:color rgb="D8DEE2"/>
      </x:right>
      <x:top style="thin">
        <x:color rgb="E5E7EB"/>
      </x:top>
      <x:bottom style="thin">
        <x:color rgb="D8DEE2"/>
      </x:bottom>
    </x:border>
    <x:border>
      <x:left style="thin">
        <x:color rgb="D8DEE2"/>
      </x:left>
      <x:right style="thin">
        <x:color rgb="D8DEE2"/>
      </x:right>
      <x:top style="thin">
        <x:color rgb="D8DEE2"/>
      </x:top>
    </x:border>
    <x:border>
      <x:left style="thin">
        <x:color rgb="D8DEE2"/>
      </x:left>
      <x:right style="thin">
        <x:color rgb="D8DEE2"/>
      </x:right>
      <x:bottom style="thin">
        <x:color rgb="D8DEE2"/>
      </x:bottom>
    </x:border>
    <x:border>
      <x:left style="thin">
        <x:color rgb="D8DEE2"/>
      </x:left>
      <x:right style="thin">
        <x:color rgb="D8DEE2"/>
      </x:right>
      <x:top style="thin">
        <x:color rgb="D8DEE2"/>
      </x:top>
    </x:border>
    <x:border>
      <x:left style="thin">
        <x:color rgb="D8DEE2"/>
      </x:left>
      <x:right style="thin">
        <x:color rgb="D8DEE2"/>
      </x:right>
      <x:bottom style="thin">
        <x:color rgb="D8DEE2"/>
      </x:bottom>
    </x:border>
    <x:border>
      <x:left style="thin">
        <x:color rgb="D8DEE2"/>
      </x:left>
      <x:right style="thin">
        <x:color rgb="D8DEE2"/>
      </x:right>
      <x:top style="thin">
        <x:color rgb="D8DEE2"/>
      </x:top>
      <x:bottom style="thin">
        <x:color rgb="D8DEE2"/>
      </x:bottom>
    </x:border>
    <x:border>
      <x:left style="thin">
        <x:color rgb="D8DEE2"/>
      </x:left>
      <x:right style="thin">
        <x:color rgb="D8DEE2"/>
      </x:right>
      <x:top style="thin">
        <x:color rgb="D8DEE2"/>
      </x:top>
      <x:bottom style="thin">
        <x:color rgb="D8DEE2"/>
      </x:bottom>
    </x:border>
  </x:borders>
  <x:cellStyleXfs count="1">
    <x:xf numFmtId="0" fontId="0" fillId="0" borderId="0"/>
  </x:cellStyleXfs>
  <x:cellXfs count="64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0" xfId="0" applyNumberFormat="1" applyFont="1" applyFill="1" applyBorder="1"/>
    <x:xf numFmtId="0" fontId="2" fillId="3" borderId="1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2" fillId="3" borderId="1" xfId="0" applyNumberFormat="1" applyFont="1" applyFill="1" applyBorder="1" applyAlignment="1">
      <x:alignment horizontal="left" vertical="center"/>
    </x:xf>
    <x:xf numFmtId="0" fontId="2" fillId="3" borderId="0" xfId="0" applyNumberFormat="1" applyFont="1" applyFill="1" applyBorder="1" applyAlignment="1">
      <x:alignment horizontal="left" vertical="center" wrapText="1"/>
    </x:xf>
    <x:xf numFmtId="0" fontId="2" fillId="3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3" fillId="2" borderId="2" xfId="0" applyNumberFormat="1" applyFont="1" applyFill="1" applyBorder="1"/>
    <x:xf numFmtId="0" fontId="3" fillId="2" borderId="3" xfId="0" applyNumberFormat="1" applyFont="1" applyFill="1" applyBorder="1"/>
    <x:xf numFmtId="0" fontId="3" fillId="2" borderId="4" xfId="0" applyNumberFormat="1" applyFont="1" applyFill="1" applyBorder="1"/>
    <x:xf numFmtId="0" fontId="3" fillId="2" borderId="5" xfId="0" applyNumberFormat="1" applyFont="1" applyFill="1" applyBorder="1"/>
    <x:xf numFmtId="0" fontId="3" fillId="2" borderId="6" xfId="0" applyNumberFormat="1" applyFont="1" applyFill="1" applyBorder="1"/>
    <x:xf numFmtId="0" fontId="3" fillId="2" borderId="7" xfId="0" applyNumberFormat="1" applyFont="1" applyFill="1" applyBorder="1"/>
    <x:xf numFmtId="0" fontId="3" fillId="2" borderId="2" xfId="0" applyNumberFormat="1" applyFont="1" applyFill="1" applyBorder="1" applyAlignment="1">
      <x:alignment horizontal="center"/>
    </x:xf>
    <x:xf numFmtId="0" fontId="3" fillId="2" borderId="3" xfId="0" applyNumberFormat="1" applyFont="1" applyFill="1" applyBorder="1" applyAlignment="1">
      <x:alignment horizontal="center"/>
    </x:xf>
    <x:xf numFmtId="0" fontId="3" fillId="2" borderId="4" xfId="0" applyNumberFormat="1" applyFont="1" applyFill="1" applyBorder="1" applyAlignment="1">
      <x:alignment horizontal="center"/>
    </x:xf>
    <x:xf numFmtId="0" fontId="3" fillId="2" borderId="5" xfId="0" applyNumberFormat="1" applyFont="1" applyFill="1" applyBorder="1" applyAlignment="1">
      <x:alignment horizontal="center"/>
    </x:xf>
    <x:xf numFmtId="0" fontId="3" fillId="2" borderId="6" xfId="0" applyNumberFormat="1" applyFont="1" applyFill="1" applyBorder="1" applyAlignment="1">
      <x:alignment horizontal="center"/>
    </x:xf>
    <x:xf numFmtId="0" fontId="3" fillId="2" borderId="7" xfId="0" applyNumberFormat="1" applyFont="1" applyFill="1" applyBorder="1" applyAlignment="1">
      <x:alignment horizontal="center"/>
    </x:xf>
    <x:xf numFmtId="0" fontId="3" fillId="2" borderId="2" xfId="0" applyNumberFormat="1" applyFont="1" applyFill="1" applyBorder="1" applyAlignment="1">
      <x:alignment horizontal="center" vertical="center"/>
    </x:xf>
    <x:xf numFmtId="0" fontId="3" fillId="2" borderId="3" xfId="0" applyNumberFormat="1" applyFont="1" applyFill="1" applyBorder="1" applyAlignment="1">
      <x:alignment horizontal="center" vertical="center"/>
    </x:xf>
    <x:xf numFmtId="0" fontId="3" fillId="2" borderId="4" xfId="0" applyNumberFormat="1" applyFont="1" applyFill="1" applyBorder="1" applyAlignment="1">
      <x:alignment horizontal="center" vertical="center"/>
    </x:xf>
    <x:xf numFmtId="0" fontId="3" fillId="2" borderId="5" xfId="0" applyNumberFormat="1" applyFont="1" applyFill="1" applyBorder="1" applyAlignment="1">
      <x:alignment horizontal="center" vertical="center"/>
    </x:xf>
    <x:xf numFmtId="0" fontId="3" fillId="2" borderId="6" xfId="0" applyNumberFormat="1" applyFont="1" applyFill="1" applyBorder="1" applyAlignment="1">
      <x:alignment horizontal="center" vertical="center"/>
    </x:xf>
    <x:xf numFmtId="0" fontId="3" fillId="2" borderId="7" xfId="0" applyNumberFormat="1" applyFont="1" applyFill="1" applyBorder="1" applyAlignment="1">
      <x:alignment horizontal="center" vertical="center"/>
    </x:xf>
    <x:xf numFmtId="0" fontId="3" fillId="2" borderId="2" xfId="0" applyNumberFormat="1" applyFont="1" applyFill="1" applyBorder="1" applyAlignment="1">
      <x:alignment horizontal="center" vertical="center" wrapText="1"/>
    </x:xf>
    <x:xf numFmtId="0" fontId="3" fillId="2" borderId="3" xfId="0" applyNumberFormat="1" applyFont="1" applyFill="1" applyBorder="1" applyAlignment="1">
      <x:alignment horizontal="center" vertical="center" wrapText="1"/>
    </x:xf>
    <x:xf numFmtId="0" fontId="3" fillId="2" borderId="4" xfId="0" applyNumberFormat="1" applyFont="1" applyFill="1" applyBorder="1" applyAlignment="1">
      <x:alignment horizontal="center" vertical="center" wrapText="1"/>
    </x:xf>
    <x:xf numFmtId="0" fontId="3" fillId="2" borderId="5" xfId="0" applyNumberFormat="1" applyFont="1" applyFill="1" applyBorder="1" applyAlignment="1">
      <x:alignment horizontal="center" vertical="center" wrapText="1"/>
    </x:xf>
    <x:xf numFmtId="0" fontId="3" fillId="2" borderId="6" xfId="0" applyNumberFormat="1" applyFont="1" applyFill="1" applyBorder="1" applyAlignment="1">
      <x:alignment horizontal="center" vertical="center" wrapText="1"/>
    </x:xf>
    <x:xf numFmtId="0" fontId="3" fillId="2" borderId="7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2" fillId="4" borderId="0" xfId="0" applyNumberFormat="1" applyFont="1" applyFill="1" applyBorder="1"/>
    <x:xf numFmtId="0" fontId="2" fillId="4" borderId="1" xfId="0" applyNumberFormat="1" applyFont="1" applyFill="1" applyBorder="1"/>
    <x:xf numFmtId="0" fontId="2" fillId="4" borderId="8" xfId="0" applyNumberFormat="1" applyFont="1" applyFill="1" applyBorder="1"/>
    <x:xf numFmtId="0" fontId="2" fillId="4" borderId="9" xfId="0" applyNumberFormat="1" applyFont="1" applyFill="1" applyBorder="1"/>
    <x:xf numFmtId="0" fontId="2" fillId="4" borderId="10" xfId="0" applyNumberFormat="1" applyFont="1" applyFill="1" applyBorder="1"/>
    <x:xf numFmtId="0" fontId="2" fillId="4" borderId="11" xfId="0" applyNumberFormat="1" applyFont="1" applyFill="1" applyBorder="1"/>
    <x:xf numFmtId="0" fontId="2" fillId="4" borderId="12" xfId="0" applyNumberFormat="1" applyFont="1" applyFill="1" applyBorder="1"/>
    <x:xf numFmtId="0" fontId="2" fillId="4" borderId="13" xfId="0" applyNumberFormat="1" applyFont="1" applyFill="1" applyBorder="1"/>
    <x:xf numFmtId="0" fontId="2" fillId="4" borderId="14" xfId="0" applyNumberFormat="1" applyFont="1" applyFill="1" applyBorder="1"/>
    <x:xf numFmtId="0" fontId="2" fillId="4" borderId="15" xfId="0" applyNumberFormat="1" applyFont="1" applyFill="1" applyBorder="1"/>
    <x:xf numFmtId="0" fontId="2" fillId="4" borderId="16" xfId="0" applyNumberFormat="1" applyFont="1" applyFill="1" applyBorder="1"/>
    <x:xf numFmtId="0" fontId="2" fillId="4" borderId="17" xfId="0" applyNumberFormat="1" applyFont="1" applyFill="1" applyBorder="1"/>
    <x:xf numFmtId="0" fontId="2" fillId="4" borderId="18" xfId="0" applyNumberFormat="1" applyFont="1" applyFill="1" applyBorder="1"/>
    <x:xf numFmtId="0" fontId="2" fillId="4" borderId="19" xfId="0" applyNumberFormat="1" applyFont="1" applyFill="1" applyBorder="1"/>
    <x:xf numFmtId="0" fontId="2" fillId="4" borderId="20" xfId="0" applyNumberFormat="1" applyFont="1" applyFill="1" applyBorder="1"/>
    <x:xf numFmtId="0" fontId="2" fillId="4" borderId="21" xfId="0" applyNumberFormat="1" applyFont="1" applyFill="1" applyBorder="1"/>
    <x:xf numFmtId="0" fontId="2" fillId="4" borderId="22" xfId="0" applyNumberFormat="1" applyFont="1" applyFill="1" applyBorder="1"/>
    <x:xf numFmtId="0" fontId="2" fillId="4" borderId="23" xfId="0" applyNumberFormat="1" applyFont="1" applyFill="1" applyBorder="1"/>
    <x:xf numFmtId="0" fontId="2" fillId="4" borderId="24" xfId="0" applyNumberFormat="1" applyFont="1" applyFill="1" applyBorder="1"/>
    <x:xf numFmtId="0" fontId="2" fillId="4" borderId="25" xfId="0" applyNumberFormat="1" applyFont="1" applyFill="1" applyBorder="1"/>
    <x:xf numFmtId="0" fontId="2" fillId="4" borderId="8" xfId="0" applyNumberFormat="1" applyFont="1" applyFill="1" applyBorder="1" applyAlignment="1">
      <x:alignment vertical="center"/>
    </x:xf>
    <x:xf numFmtId="0" fontId="2" fillId="4" borderId="9" xfId="0" applyNumberFormat="1" applyFont="1" applyFill="1" applyBorder="1" applyAlignment="1">
      <x:alignment vertical="center"/>
    </x:xf>
    <x:xf numFmtId="0" fontId="2" fillId="4" borderId="10" xfId="0" applyNumberFormat="1" applyFont="1" applyFill="1" applyBorder="1" applyAlignment="1">
      <x:alignment vertical="center"/>
    </x:xf>
    <x:xf numFmtId="0" fontId="2" fillId="4" borderId="11" xfId="0" applyNumberFormat="1" applyFont="1" applyFill="1" applyBorder="1" applyAlignment="1">
      <x:alignment vertical="center"/>
    </x:xf>
    <x:xf numFmtId="0" fontId="2" fillId="4" borderId="12" xfId="0" applyNumberFormat="1" applyFont="1" applyFill="1" applyBorder="1" applyAlignment="1">
      <x:alignment vertical="center"/>
    </x:xf>
    <x:xf numFmtId="0" fontId="2" fillId="4" borderId="13" xfId="0" applyNumberFormat="1" applyFont="1" applyFill="1" applyBorder="1" applyAlignment="1">
      <x:alignment vertical="center"/>
    </x:xf>
    <x:xf numFmtId="0" fontId="2" fillId="4" borderId="14" xfId="0" applyNumberFormat="1" applyFont="1" applyFill="1" applyBorder="1" applyAlignment="1">
      <x:alignment vertical="center"/>
    </x:xf>
    <x:xf numFmtId="0" fontId="2" fillId="4" borderId="15" xfId="0" applyNumberFormat="1" applyFont="1" applyFill="1" applyBorder="1" applyAlignment="1">
      <x:alignment vertical="center"/>
    </x:xf>
    <x:xf numFmtId="0" fontId="2" fillId="4" borderId="16" xfId="0" applyNumberFormat="1" applyFont="1" applyFill="1" applyBorder="1" applyAlignment="1">
      <x:alignment vertical="center"/>
    </x:xf>
    <x:xf numFmtId="0" fontId="2" fillId="4" borderId="17" xfId="0" applyNumberFormat="1" applyFont="1" applyFill="1" applyBorder="1" applyAlignment="1">
      <x:alignment vertical="center"/>
    </x:xf>
    <x:xf numFmtId="0" fontId="2" fillId="4" borderId="18" xfId="0" applyNumberFormat="1" applyFont="1" applyFill="1" applyBorder="1" applyAlignment="1">
      <x:alignment vertical="center"/>
    </x:xf>
    <x:xf numFmtId="0" fontId="2" fillId="4" borderId="19" xfId="0" applyNumberFormat="1" applyFont="1" applyFill="1" applyBorder="1" applyAlignment="1">
      <x:alignment vertical="center"/>
    </x:xf>
    <x:xf numFmtId="0" fontId="2" fillId="4" borderId="20" xfId="0" applyNumberFormat="1" applyFont="1" applyFill="1" applyBorder="1" applyAlignment="1">
      <x:alignment vertical="center"/>
    </x:xf>
    <x:xf numFmtId="0" fontId="2" fillId="4" borderId="21" xfId="0" applyNumberFormat="1" applyFont="1" applyFill="1" applyBorder="1" applyAlignment="1">
      <x:alignment vertical="center"/>
    </x:xf>
    <x:xf numFmtId="0" fontId="2" fillId="4" borderId="22" xfId="0" applyNumberFormat="1" applyFont="1" applyFill="1" applyBorder="1" applyAlignment="1">
      <x:alignment vertical="center"/>
    </x:xf>
    <x:xf numFmtId="0" fontId="2" fillId="4" borderId="23" xfId="0" applyNumberFormat="1" applyFont="1" applyFill="1" applyBorder="1" applyAlignment="1">
      <x:alignment vertical="center"/>
    </x:xf>
    <x:xf numFmtId="0" fontId="2" fillId="4" borderId="24" xfId="0" applyNumberFormat="1" applyFont="1" applyFill="1" applyBorder="1" applyAlignment="1">
      <x:alignment vertical="center"/>
    </x:xf>
    <x:xf numFmtId="0" fontId="2" fillId="4" borderId="25" xfId="0" applyNumberFormat="1" applyFont="1" applyFill="1" applyBorder="1" applyAlignment="1">
      <x:alignment vertical="center"/>
    </x:xf>
    <x:xf numFmtId="0" fontId="2" fillId="4" borderId="26" xfId="0" applyNumberFormat="1" applyFont="1" applyFill="1" applyBorder="1" applyAlignment="1">
      <x:alignment vertical="center"/>
    </x:xf>
    <x:xf numFmtId="0" fontId="2" fillId="4" borderId="27" xfId="0" applyNumberFormat="1" applyFont="1" applyFill="1" applyBorder="1" applyAlignment="1">
      <x:alignment vertical="center"/>
    </x:xf>
    <x:xf numFmtId="0" fontId="2" fillId="4" borderId="28" xfId="0" applyNumberFormat="1" applyFont="1" applyFill="1" applyBorder="1" applyAlignment="1">
      <x:alignment vertical="center"/>
    </x:xf>
    <x:xf numFmtId="0" fontId="2" fillId="4" borderId="29" xfId="0" applyNumberFormat="1" applyFont="1" applyFill="1" applyBorder="1" applyAlignment="1">
      <x:alignment vertical="center"/>
    </x:xf>
    <x:xf numFmtId="0" fontId="2" fillId="4" borderId="30" xfId="0" applyNumberFormat="1" applyFont="1" applyFill="1" applyBorder="1" applyAlignment="1">
      <x:alignment vertical="center"/>
    </x:xf>
    <x:xf numFmtId="0" fontId="2" fillId="4" borderId="31" xfId="0" applyNumberFormat="1" applyFont="1" applyFill="1" applyBorder="1" applyAlignment="1">
      <x:alignment vertical="center"/>
    </x:xf>
    <x:xf numFmtId="0" fontId="2" fillId="4" borderId="32" xfId="0" applyNumberFormat="1" applyFont="1" applyFill="1" applyBorder="1" applyAlignment="1">
      <x:alignment vertical="center"/>
    </x:xf>
    <x:xf numFmtId="0" fontId="2" fillId="4" borderId="33" xfId="0" applyNumberFormat="1" applyFont="1" applyFill="1" applyBorder="1" applyAlignment="1">
      <x:alignment vertical="center"/>
    </x:xf>
    <x:xf numFmtId="0" fontId="2" fillId="4" borderId="34" xfId="0" applyNumberFormat="1" applyFont="1" applyFill="1" applyBorder="1" applyAlignment="1">
      <x:alignment vertical="center"/>
    </x:xf>
    <x:xf numFmtId="0" fontId="2" fillId="4" borderId="35" xfId="0" applyNumberFormat="1" applyFont="1" applyFill="1" applyBorder="1" applyAlignment="1">
      <x:alignment vertical="center"/>
    </x:xf>
    <x:xf numFmtId="0" fontId="2" fillId="4" borderId="36" xfId="0" applyNumberFormat="1" applyFont="1" applyFill="1" applyBorder="1" applyAlignment="1">
      <x:alignment vertical="center"/>
    </x:xf>
    <x:xf numFmtId="0" fontId="2" fillId="4" borderId="37" xfId="0" applyNumberFormat="1" applyFont="1" applyFill="1" applyBorder="1" applyAlignment="1">
      <x:alignment vertical="center"/>
    </x:xf>
    <x:xf numFmtId="0" fontId="2" fillId="4" borderId="38" xfId="0" applyNumberFormat="1" applyFont="1" applyFill="1" applyBorder="1" applyAlignment="1">
      <x:alignment vertical="center"/>
    </x:xf>
    <x:xf numFmtId="0" fontId="2" fillId="4" borderId="39" xfId="0" applyNumberFormat="1" applyFont="1" applyFill="1" applyBorder="1" applyAlignment="1">
      <x:alignment vertical="center"/>
    </x:xf>
    <x:xf numFmtId="0" fontId="2" fillId="4" borderId="40" xfId="0" applyNumberFormat="1" applyFont="1" applyFill="1" applyBorder="1" applyAlignment="1">
      <x:alignment vertical="center"/>
    </x:xf>
    <x:xf numFmtId="0" fontId="2" fillId="4" borderId="41" xfId="0" applyNumberFormat="1" applyFont="1" applyFill="1" applyBorder="1" applyAlignment="1">
      <x:alignment vertical="center"/>
    </x:xf>
    <x:xf numFmtId="0" fontId="2" fillId="5" borderId="29" xfId="0" applyNumberFormat="1" applyFont="1" applyFill="1" applyBorder="1" applyAlignment="1">
      <x:alignment vertical="center"/>
    </x:xf>
    <x:xf numFmtId="0" fontId="2" fillId="5" borderId="12" xfId="0" applyNumberFormat="1" applyFont="1" applyFill="1" applyBorder="1" applyAlignment="1">
      <x:alignment vertical="center"/>
    </x:xf>
    <x:xf numFmtId="0" fontId="2" fillId="5" borderId="30" xfId="0" applyNumberFormat="1" applyFont="1" applyFill="1" applyBorder="1" applyAlignment="1">
      <x:alignment vertical="center"/>
    </x:xf>
    <x:xf numFmtId="0" fontId="2" fillId="5" borderId="37" xfId="0" applyNumberFormat="1" applyFont="1" applyFill="1" applyBorder="1" applyAlignment="1">
      <x:alignment vertical="center"/>
    </x:xf>
    <x:xf numFmtId="0" fontId="2" fillId="5" borderId="21" xfId="0" applyNumberFormat="1" applyFont="1" applyFill="1" applyBorder="1" applyAlignment="1">
      <x:alignment vertical="center"/>
    </x:xf>
    <x:xf numFmtId="0" fontId="2" fillId="5" borderId="38" xfId="0" applyNumberFormat="1" applyFont="1" applyFill="1" applyBorder="1" applyAlignment="1">
      <x:alignment vertic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4" fillId="6" borderId="0" xfId="0" applyNumberFormat="1" applyFont="1" applyFill="1" applyBorder="1"/>
    <x:xf numFmtId="0" fontId="4" fillId="6" borderId="1" xfId="0" applyNumberFormat="1" applyFont="1" applyFill="1" applyBorder="1"/>
    <x:xf numFmtId="0" fontId="4" fillId="6" borderId="0" xfId="0" applyNumberFormat="1" applyFont="1" applyFill="1" applyBorder="1" applyAlignment="1">
      <x:alignment horizontal="left"/>
    </x:xf>
    <x:xf numFmtId="0" fontId="4" fillId="6" borderId="1" xfId="0" applyNumberFormat="1" applyFont="1" applyFill="1" applyBorder="1" applyAlignment="1">
      <x:alignment horizontal="left"/>
    </x:xf>
    <x:xf numFmtId="0" fontId="4" fillId="6" borderId="0" xfId="0" applyNumberFormat="1" applyFont="1" applyFill="1" applyBorder="1" applyAlignment="1">
      <x:alignment horizontal="left" vertical="center"/>
    </x:xf>
    <x:xf numFmtId="0" fontId="4" fillId="6" borderId="1" xfId="0" applyNumberFormat="1" applyFont="1" applyFill="1" applyBorder="1" applyAlignment="1">
      <x:alignment horizontal="left" vertical="center"/>
    </x:xf>
    <x:xf numFmtId="0" fontId="0" fillId="4" borderId="42" xfId="0" applyNumberFormat="1" applyFont="1" applyFill="1" applyBorder="1"/>
    <x:xf numFmtId="0" fontId="0" fillId="4" borderId="43" xfId="0" applyNumberFormat="1" applyFont="1" applyFill="1" applyBorder="1"/>
    <x:xf numFmtId="0" fontId="0" fillId="4" borderId="44" xfId="0" applyNumberFormat="1" applyFont="1" applyFill="1" applyBorder="1"/>
    <x:xf numFmtId="0" fontId="0" fillId="4" borderId="45" xfId="0" applyNumberFormat="1" applyFont="1" applyFill="1" applyBorder="1"/>
    <x:xf numFmtId="0" fontId="0" fillId="4" borderId="42" xfId="0" applyNumberFormat="1" applyFont="1" applyFill="1" applyBorder="1" applyAlignment="1">
      <x:alignment vertical="center"/>
    </x:xf>
    <x:xf numFmtId="0" fontId="0" fillId="4" borderId="43" xfId="0" applyNumberFormat="1" applyFont="1" applyFill="1" applyBorder="1" applyAlignment="1">
      <x:alignment vertical="center"/>
    </x:xf>
    <x:xf numFmtId="0" fontId="0" fillId="4" borderId="44" xfId="0" applyNumberFormat="1" applyFont="1" applyFill="1" applyBorder="1" applyAlignment="1">
      <x:alignment vertical="center"/>
    </x:xf>
    <x:xf numFmtId="0" fontId="0" fillId="4" borderId="45" xfId="0" applyNumberFormat="1" applyFont="1" applyFill="1" applyBorder="1" applyAlignment="1">
      <x:alignment vertical="center"/>
    </x:xf>
    <x:xf numFmtId="0" fontId="0" fillId="4" borderId="46" xfId="0" applyNumberFormat="1" applyFont="1" applyFill="1" applyBorder="1"/>
    <x:xf numFmtId="0" fontId="0" fillId="4" borderId="47" xfId="0" applyNumberFormat="1" applyFont="1" applyFill="1" applyBorder="1"/>
    <x:xf numFmtId="0" fontId="0" fillId="4" borderId="46" xfId="0" applyNumberFormat="1" applyFont="1" applyFill="1" applyBorder="1" applyAlignment="1">
      <x:alignment vertical="center"/>
    </x:xf>
    <x:xf numFmtId="0" fontId="0" fillId="4" borderId="47" xfId="0" applyNumberFormat="1" applyFont="1" applyFill="1" applyBorder="1" applyAlignment="1">
      <x:alignment vertical="center"/>
    </x:xf>
    <x:xf numFmtId="200" fontId="0" fillId="4" borderId="43" xfId="0" applyNumberFormat="1" applyFont="1" applyFill="1" applyBorder="1" applyAlignment="1">
      <x:alignment vertical="center"/>
    </x:xf>
    <x:xf numFmtId="200" fontId="0" fillId="4" borderId="45" xfId="0" applyNumberFormat="1" applyFont="1" applyFill="1" applyBorder="1" applyAlignment="1">
      <x:alignment vertical="center"/>
    </x:xf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5" fillId="7" borderId="0" xfId="0" applyNumberFormat="1" applyFont="1" applyFill="1" applyBorder="1"/>
    <x:xf numFmtId="0" fontId="5" fillId="7" borderId="1" xfId="0" applyNumberFormat="1" applyFont="1" applyFill="1" applyBorder="1"/>
    <x:xf numFmtId="0" fontId="5" fillId="7" borderId="0" xfId="0" applyNumberFormat="1" applyFont="1" applyFill="1" applyBorder="1" applyAlignment="1">
      <x:alignment horizontal="left"/>
    </x:xf>
    <x:xf numFmtId="0" fontId="5" fillId="7" borderId="1" xfId="0" applyNumberFormat="1" applyFont="1" applyFill="1" applyBorder="1" applyAlignment="1">
      <x:alignment horizontal="left"/>
    </x:xf>
    <x:xf numFmtId="0" fontId="5" fillId="7" borderId="0" xfId="0" applyNumberFormat="1" applyFont="1" applyFill="1" applyBorder="1" applyAlignment="1">
      <x:alignment horizontal="left" vertical="center"/>
    </x:xf>
    <x:xf numFmtId="0" fontId="5" fillId="7" borderId="1" xfId="0" applyNumberFormat="1" applyFont="1" applyFill="1" applyBorder="1" applyAlignment="1">
      <x:alignment horizontal="left" vertical="center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2" fillId="8" borderId="0" xfId="0" applyNumberFormat="1" applyFont="1" applyFill="1" applyBorder="1"/>
    <x:xf numFmtId="0" fontId="2" fillId="8" borderId="1" xfId="0" applyNumberFormat="1" applyFont="1" applyFill="1" applyBorder="1"/>
    <x:xf numFmtId="0" fontId="2" fillId="8" borderId="2" xfId="0" applyNumberFormat="1" applyFont="1" applyFill="1" applyBorder="1"/>
    <x:xf numFmtId="0" fontId="2" fillId="8" borderId="3" xfId="0" applyNumberFormat="1" applyFont="1" applyFill="1" applyBorder="1"/>
    <x:xf numFmtId="0" fontId="2" fillId="8" borderId="4" xfId="0" applyNumberFormat="1" applyFont="1" applyFill="1" applyBorder="1"/>
    <x:xf numFmtId="0" fontId="2" fillId="8" borderId="5" xfId="0" applyNumberFormat="1" applyFont="1" applyFill="1" applyBorder="1"/>
    <x:xf numFmtId="0" fontId="2" fillId="8" borderId="6" xfId="0" applyNumberFormat="1" applyFont="1" applyFill="1" applyBorder="1"/>
    <x:xf numFmtId="0" fontId="2" fillId="8" borderId="7" xfId="0" applyNumberFormat="1" applyFont="1" applyFill="1" applyBorder="1"/>
    <x:xf numFmtId="0" fontId="2" fillId="8" borderId="2" xfId="0" applyNumberFormat="1" applyFont="1" applyFill="1" applyBorder="1" applyAlignment="1">
      <x:alignment vertical="center"/>
    </x:xf>
    <x:xf numFmtId="0" fontId="2" fillId="8" borderId="3" xfId="0" applyNumberFormat="1" applyFont="1" applyFill="1" applyBorder="1" applyAlignment="1">
      <x:alignment vertical="center"/>
    </x:xf>
    <x:xf numFmtId="0" fontId="2" fillId="8" borderId="4" xfId="0" applyNumberFormat="1" applyFont="1" applyFill="1" applyBorder="1" applyAlignment="1">
      <x:alignment vertical="center"/>
    </x:xf>
    <x:xf numFmtId="0" fontId="2" fillId="8" borderId="5" xfId="0" applyNumberFormat="1" applyFont="1" applyFill="1" applyBorder="1" applyAlignment="1">
      <x:alignment vertical="center"/>
    </x:xf>
    <x:xf numFmtId="0" fontId="2" fillId="8" borderId="6" xfId="0" applyNumberFormat="1" applyFont="1" applyFill="1" applyBorder="1" applyAlignment="1">
      <x:alignment vertical="center"/>
    </x:xf>
    <x:xf numFmtId="0" fontId="2" fillId="8" borderId="7" xfId="0" applyNumberFormat="1" applyFont="1" applyFill="1" applyBorder="1" applyAlignment="1">
      <x:alignment vertical="center"/>
    </x:xf>
    <x:xf numFmtId="0" fontId="2" fillId="7" borderId="3" xfId="0" applyNumberFormat="1" applyFont="1" applyFill="1" applyBorder="1" applyAlignment="1">
      <x:alignment vertical="center"/>
    </x:xf>
    <x:xf numFmtId="0" fontId="2" fillId="7" borderId="6" xfId="0" applyNumberFormat="1" applyFont="1" applyFill="1" applyBorder="1" applyAlignment="1">
      <x:alignment vertical="center"/>
    </x:xf>
    <x:xf numFmtId="0" fontId="3" fillId="7" borderId="3" xfId="0" applyNumberFormat="1" applyFont="1" applyFill="1" applyBorder="1" applyAlignment="1">
      <x:alignment vertical="center"/>
    </x:xf>
    <x:xf numFmtId="0" fontId="3" fillId="7" borderId="6" xfId="0" applyNumberFormat="1" applyFont="1" applyFill="1" applyBorder="1" applyAlignment="1">
      <x:alignment vertical="center"/>
    </x:xf>
    <x:xf numFmtId="0" fontId="3" fillId="7" borderId="3" xfId="0" applyNumberFormat="1" applyFont="1" applyFill="1" applyBorder="1" applyAlignment="1">
      <x:alignment horizontal="center" vertical="center"/>
    </x:xf>
    <x:xf numFmtId="0" fontId="3" fillId="7" borderId="6" xfId="0" applyNumberFormat="1" applyFont="1" applyFill="1" applyBorder="1" applyAlignment="1">
      <x:alignment horizontal="center" vertical="center"/>
    </x:xf>
    <x:xf numFmtId="0" fontId="2" fillId="9" borderId="3" xfId="0" applyNumberFormat="1" applyFont="1" applyFill="1" applyBorder="1" applyAlignment="1">
      <x:alignment vertical="center"/>
    </x:xf>
    <x:xf numFmtId="0" fontId="2" fillId="9" borderId="6" xfId="0" applyNumberFormat="1" applyFont="1" applyFill="1" applyBorder="1" applyAlignment="1">
      <x:alignment vertical="center"/>
    </x:xf>
    <x:xf numFmtId="0" fontId="6" fillId="9" borderId="3" xfId="0" applyNumberFormat="1" applyFont="1" applyFill="1" applyBorder="1" applyAlignment="1">
      <x:alignment vertical="center"/>
    </x:xf>
    <x:xf numFmtId="0" fontId="6" fillId="9" borderId="6" xfId="0" applyNumberFormat="1" applyFont="1" applyFill="1" applyBorder="1" applyAlignment="1">
      <x:alignment vertical="center"/>
    </x:xf>
    <x:xf numFmtId="0" fontId="6" fillId="9" borderId="3" xfId="0" applyNumberFormat="1" applyFont="1" applyFill="1" applyBorder="1" applyAlignment="1">
      <x:alignment horizontal="center" vertical="center"/>
    </x:xf>
    <x:xf numFmtId="0" fontId="6" fillId="9" borderId="6" xfId="0" applyNumberFormat="1" applyFont="1" applyFill="1" applyBorder="1" applyAlignment="1">
      <x:alignment horizontal="center" vertical="center"/>
    </x:xf>
    <x:xf numFmtId="0" fontId="2" fillId="10" borderId="3" xfId="0" applyNumberFormat="1" applyFont="1" applyFill="1" applyBorder="1" applyAlignment="1">
      <x:alignment vertical="center"/>
    </x:xf>
    <x:xf numFmtId="0" fontId="2" fillId="10" borderId="6" xfId="0" applyNumberFormat="1" applyFont="1" applyFill="1" applyBorder="1" applyAlignment="1">
      <x:alignment vertical="center"/>
    </x:xf>
    <x:xf numFmtId="0" fontId="6" fillId="10" borderId="3" xfId="0" applyNumberFormat="1" applyFont="1" applyFill="1" applyBorder="1" applyAlignment="1">
      <x:alignment vertical="center"/>
    </x:xf>
    <x:xf numFmtId="0" fontId="6" fillId="10" borderId="6" xfId="0" applyNumberFormat="1" applyFont="1" applyFill="1" applyBorder="1" applyAlignment="1">
      <x:alignment vertical="center"/>
    </x:xf>
    <x:xf numFmtId="0" fontId="6" fillId="10" borderId="3" xfId="0" applyNumberFormat="1" applyFont="1" applyFill="1" applyBorder="1" applyAlignment="1">
      <x:alignment horizontal="center" vertical="center"/>
    </x:xf>
    <x:xf numFmtId="0" fontId="6" fillId="10" borderId="6" xfId="0" applyNumberFormat="1" applyFont="1" applyFill="1" applyBorder="1" applyAlignment="1">
      <x:alignment horizontal="center" vertical="center"/>
    </x:xf>
    <x:xf numFmtId="0" fontId="2" fillId="11" borderId="3" xfId="0" applyNumberFormat="1" applyFont="1" applyFill="1" applyBorder="1" applyAlignment="1">
      <x:alignment vertical="center"/>
    </x:xf>
    <x:xf numFmtId="0" fontId="2" fillId="11" borderId="6" xfId="0" applyNumberFormat="1" applyFont="1" applyFill="1" applyBorder="1" applyAlignment="1">
      <x:alignment vertical="center"/>
    </x:xf>
    <x:xf numFmtId="0" fontId="6" fillId="11" borderId="3" xfId="0" applyNumberFormat="1" applyFont="1" applyFill="1" applyBorder="1" applyAlignment="1">
      <x:alignment vertical="center"/>
    </x:xf>
    <x:xf numFmtId="0" fontId="6" fillId="11" borderId="6" xfId="0" applyNumberFormat="1" applyFont="1" applyFill="1" applyBorder="1" applyAlignment="1">
      <x:alignment vertical="center"/>
    </x:xf>
    <x:xf numFmtId="0" fontId="6" fillId="11" borderId="3" xfId="0" applyNumberFormat="1" applyFont="1" applyFill="1" applyBorder="1" applyAlignment="1">
      <x:alignment horizontal="center" vertical="center"/>
    </x:xf>
    <x:xf numFmtId="0" fontId="6" fillId="11" borderId="6" xfId="0" applyNumberFormat="1" applyFont="1" applyFill="1" applyBorder="1" applyAlignment="1">
      <x:alignment horizontal="center" vertical="center"/>
    </x:xf>
    <x:xf numFmtId="0" fontId="2" fillId="12" borderId="3" xfId="0" applyNumberFormat="1" applyFont="1" applyFill="1" applyBorder="1" applyAlignment="1">
      <x:alignment vertical="center"/>
    </x:xf>
    <x:xf numFmtId="0" fontId="2" fillId="12" borderId="6" xfId="0" applyNumberFormat="1" applyFont="1" applyFill="1" applyBorder="1" applyAlignment="1">
      <x:alignment vertical="center"/>
    </x:xf>
    <x:xf numFmtId="0" fontId="6" fillId="12" borderId="3" xfId="0" applyNumberFormat="1" applyFont="1" applyFill="1" applyBorder="1" applyAlignment="1">
      <x:alignment vertical="center"/>
    </x:xf>
    <x:xf numFmtId="0" fontId="6" fillId="12" borderId="6" xfId="0" applyNumberFormat="1" applyFont="1" applyFill="1" applyBorder="1" applyAlignment="1">
      <x:alignment vertical="center"/>
    </x:xf>
    <x:xf numFmtId="0" fontId="6" fillId="12" borderId="3" xfId="0" applyNumberFormat="1" applyFont="1" applyFill="1" applyBorder="1" applyAlignment="1">
      <x:alignment horizontal="center" vertical="center"/>
    </x:xf>
    <x:xf numFmtId="0" fontId="6" fillId="12" borderId="6" xfId="0" applyNumberFormat="1" applyFont="1" applyFill="1" applyBorder="1" applyAlignment="1">
      <x:alignment horizontal="center" vertical="center"/>
    </x:xf>
    <x:xf numFmtId="0" fontId="2" fillId="13" borderId="3" xfId="0" applyNumberFormat="1" applyFont="1" applyFill="1" applyBorder="1" applyAlignment="1">
      <x:alignment vertical="center"/>
    </x:xf>
    <x:xf numFmtId="0" fontId="2" fillId="13" borderId="6" xfId="0" applyNumberFormat="1" applyFont="1" applyFill="1" applyBorder="1" applyAlignment="1">
      <x:alignment vertical="center"/>
    </x:xf>
    <x:xf numFmtId="0" fontId="6" fillId="13" borderId="3" xfId="0" applyNumberFormat="1" applyFont="1" applyFill="1" applyBorder="1" applyAlignment="1">
      <x:alignment vertical="center"/>
    </x:xf>
    <x:xf numFmtId="0" fontId="6" fillId="13" borderId="6" xfId="0" applyNumberFormat="1" applyFont="1" applyFill="1" applyBorder="1" applyAlignment="1">
      <x:alignment vertical="center"/>
    </x:xf>
    <x:xf numFmtId="0" fontId="6" fillId="13" borderId="3" xfId="0" applyNumberFormat="1" applyFont="1" applyFill="1" applyBorder="1" applyAlignment="1">
      <x:alignment horizontal="center" vertical="center"/>
    </x:xf>
    <x:xf numFmtId="0" fontId="6" fillId="13" borderId="6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/>
    <x:xf numFmtId="0" fontId="7" fillId="2" borderId="1" xfId="0" applyNumberFormat="1" applyFont="1" applyFill="1" applyBorder="1"/>
    <x:xf numFmtId="0" fontId="7" fillId="2" borderId="0" xfId="0" applyNumberFormat="1" applyFont="1" applyFill="1" applyBorder="1" applyAlignment="1">
      <x:alignment horizontal="left"/>
    </x:xf>
    <x:xf numFmtId="0" fontId="7" fillId="2" borderId="1" xfId="0" applyNumberFormat="1" applyFont="1" applyFill="1" applyBorder="1" applyAlignment="1">
      <x:alignment horizontal="left"/>
    </x:xf>
    <x:xf numFmtId="0" fontId="7" fillId="2" borderId="0" xfId="0" applyNumberFormat="1" applyFont="1" applyFill="1" applyBorder="1" applyAlignment="1">
      <x:alignment horizontal="left" vertical="center"/>
    </x:xf>
    <x:xf numFmtId="0" fontId="7" fillId="2" borderId="1" xfId="0" applyNumberFormat="1" applyFont="1" applyFill="1" applyBorder="1" applyAlignment="1">
      <x:alignment horizontal="left" vertical="center"/>
    </x:xf>
    <x:xf numFmtId="0" fontId="8" fillId="7" borderId="0" xfId="0" applyNumberFormat="1" applyFont="1" applyFill="1" applyBorder="1"/>
    <x:xf numFmtId="0" fontId="8" fillId="7" borderId="1" xfId="0" applyNumberFormat="1" applyFont="1" applyFill="1" applyBorder="1"/>
    <x:xf numFmtId="0" fontId="8" fillId="7" borderId="2" xfId="0" applyNumberFormat="1" applyFont="1" applyFill="1" applyBorder="1"/>
    <x:xf numFmtId="0" fontId="8" fillId="7" borderId="3" xfId="0" applyNumberFormat="1" applyFont="1" applyFill="1" applyBorder="1"/>
    <x:xf numFmtId="0" fontId="8" fillId="7" borderId="4" xfId="0" applyNumberFormat="1" applyFont="1" applyFill="1" applyBorder="1"/>
    <x:xf numFmtId="0" fontId="8" fillId="7" borderId="5" xfId="0" applyNumberFormat="1" applyFont="1" applyFill="1" applyBorder="1"/>
    <x:xf numFmtId="0" fontId="8" fillId="7" borderId="6" xfId="0" applyNumberFormat="1" applyFont="1" applyFill="1" applyBorder="1"/>
    <x:xf numFmtId="0" fontId="8" fillId="7" borderId="7" xfId="0" applyNumberFormat="1" applyFont="1" applyFill="1" applyBorder="1"/>
    <x:xf numFmtId="0" fontId="8" fillId="7" borderId="2" xfId="0" applyNumberFormat="1" applyFont="1" applyFill="1" applyBorder="1" applyAlignment="1">
      <x:alignment horizontal="center"/>
    </x:xf>
    <x:xf numFmtId="0" fontId="8" fillId="7" borderId="3" xfId="0" applyNumberFormat="1" applyFont="1" applyFill="1" applyBorder="1" applyAlignment="1">
      <x:alignment horizontal="center"/>
    </x:xf>
    <x:xf numFmtId="0" fontId="8" fillId="7" borderId="4" xfId="0" applyNumberFormat="1" applyFont="1" applyFill="1" applyBorder="1" applyAlignment="1">
      <x:alignment horizontal="center"/>
    </x:xf>
    <x:xf numFmtId="0" fontId="8" fillId="7" borderId="5" xfId="0" applyNumberFormat="1" applyFont="1" applyFill="1" applyBorder="1" applyAlignment="1">
      <x:alignment horizontal="center"/>
    </x:xf>
    <x:xf numFmtId="0" fontId="8" fillId="7" borderId="6" xfId="0" applyNumberFormat="1" applyFont="1" applyFill="1" applyBorder="1" applyAlignment="1">
      <x:alignment horizontal="center"/>
    </x:xf>
    <x:xf numFmtId="0" fontId="8" fillId="7" borderId="7" xfId="0" applyNumberFormat="1" applyFont="1" applyFill="1" applyBorder="1" applyAlignment="1">
      <x:alignment horizontal="center"/>
    </x:xf>
    <x:xf numFmtId="0" fontId="8" fillId="7" borderId="2" xfId="0" applyNumberFormat="1" applyFont="1" applyFill="1" applyBorder="1" applyAlignment="1">
      <x:alignment horizontal="center" vertical="center"/>
    </x:xf>
    <x:xf numFmtId="0" fontId="8" fillId="7" borderId="3" xfId="0" applyNumberFormat="1" applyFont="1" applyFill="1" applyBorder="1" applyAlignment="1">
      <x:alignment horizontal="center" vertical="center"/>
    </x:xf>
    <x:xf numFmtId="0" fontId="8" fillId="7" borderId="4" xfId="0" applyNumberFormat="1" applyFont="1" applyFill="1" applyBorder="1" applyAlignment="1">
      <x:alignment horizontal="center" vertical="center"/>
    </x:xf>
    <x:xf numFmtId="0" fontId="8" fillId="7" borderId="5" xfId="0" applyNumberFormat="1" applyFont="1" applyFill="1" applyBorder="1" applyAlignment="1">
      <x:alignment horizontal="center" vertical="center"/>
    </x:xf>
    <x:xf numFmtId="0" fontId="8" fillId="7" borderId="6" xfId="0" applyNumberFormat="1" applyFont="1" applyFill="1" applyBorder="1" applyAlignment="1">
      <x:alignment horizontal="center" vertical="center"/>
    </x:xf>
    <x:xf numFmtId="0" fontId="8" fillId="7" borderId="7" xfId="0" applyNumberFormat="1" applyFont="1" applyFill="1" applyBorder="1" applyAlignment="1">
      <x:alignment horizontal="center" vertical="center"/>
    </x:xf>
    <x:xf numFmtId="0" fontId="8" fillId="7" borderId="2" xfId="0" applyNumberFormat="1" applyFont="1" applyFill="1" applyBorder="1" applyAlignment="1">
      <x:alignment horizontal="center" vertical="center" wrapText="1"/>
    </x:xf>
    <x:xf numFmtId="0" fontId="8" fillId="7" borderId="3" xfId="0" applyNumberFormat="1" applyFont="1" applyFill="1" applyBorder="1" applyAlignment="1">
      <x:alignment horizontal="center" vertical="center" wrapText="1"/>
    </x:xf>
    <x:xf numFmtId="0" fontId="8" fillId="7" borderId="4" xfId="0" applyNumberFormat="1" applyFont="1" applyFill="1" applyBorder="1" applyAlignment="1">
      <x:alignment horizontal="center" vertical="center" wrapText="1"/>
    </x:xf>
    <x:xf numFmtId="0" fontId="8" fillId="7" borderId="5" xfId="0" applyNumberFormat="1" applyFont="1" applyFill="1" applyBorder="1" applyAlignment="1">
      <x:alignment horizontal="center" vertical="center" wrapText="1"/>
    </x:xf>
    <x:xf numFmtId="0" fontId="8" fillId="7" borderId="6" xfId="0" applyNumberFormat="1" applyFont="1" applyFill="1" applyBorder="1" applyAlignment="1">
      <x:alignment horizontal="center" vertical="center" wrapText="1"/>
    </x:xf>
    <x:xf numFmtId="0" fontId="8" fillId="7" borderId="7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9" fillId="0" borderId="0" xfId="0" applyNumberFormat="1" applyFont="1" applyFill="1" applyBorder="1"/>
    <x:xf numFmtId="0" fontId="9" fillId="5" borderId="0" xfId="0" applyNumberFormat="1" applyFont="1" applyFill="1" applyBorder="1"/>
    <x:xf numFmtId="0" fontId="9" fillId="0" borderId="1" xfId="0" applyNumberFormat="1" applyFont="1" applyFill="1" applyBorder="1"/>
    <x:xf numFmtId="0" fontId="9" fillId="5" borderId="1" xfId="0" applyNumberFormat="1" applyFont="1" applyFill="1" applyBorder="1"/>
    <x:xf numFmtId="0" fontId="9" fillId="0" borderId="8" xfId="0" applyNumberFormat="1" applyFont="1" applyFill="1" applyBorder="1"/>
    <x:xf numFmtId="0" fontId="9" fillId="0" borderId="9" xfId="0" applyNumberFormat="1" applyFont="1" applyFill="1" applyBorder="1"/>
    <x:xf numFmtId="0" fontId="9" fillId="0" borderId="10" xfId="0" applyNumberFormat="1" applyFont="1" applyFill="1" applyBorder="1"/>
    <x:xf numFmtId="0" fontId="9" fillId="5" borderId="11" xfId="0" applyNumberFormat="1" applyFont="1" applyFill="1" applyBorder="1"/>
    <x:xf numFmtId="0" fontId="9" fillId="5" borderId="12" xfId="0" applyNumberFormat="1" applyFont="1" applyFill="1" applyBorder="1"/>
    <x:xf numFmtId="0" fontId="9" fillId="5" borderId="13" xfId="0" applyNumberFormat="1" applyFont="1" applyFill="1" applyBorder="1"/>
    <x:xf numFmtId="0" fontId="9" fillId="0" borderId="11" xfId="0" applyNumberFormat="1" applyFont="1" applyFill="1" applyBorder="1"/>
    <x:xf numFmtId="0" fontId="9" fillId="0" borderId="12" xfId="0" applyNumberFormat="1" applyFont="1" applyFill="1" applyBorder="1"/>
    <x:xf numFmtId="0" fontId="9" fillId="0" borderId="13" xfId="0" applyNumberFormat="1" applyFont="1" applyFill="1" applyBorder="1"/>
    <x:xf numFmtId="0" fontId="9" fillId="0" borderId="14" xfId="0" applyNumberFormat="1" applyFont="1" applyFill="1" applyBorder="1"/>
    <x:xf numFmtId="0" fontId="9" fillId="0" borderId="15" xfId="0" applyNumberFormat="1" applyFont="1" applyFill="1" applyBorder="1"/>
    <x:xf numFmtId="0" fontId="9" fillId="0" borderId="16" xfId="0" applyNumberFormat="1" applyFont="1" applyFill="1" applyBorder="1"/>
    <x:xf numFmtId="0" fontId="9" fillId="0" borderId="17" xfId="0" applyNumberFormat="1" applyFont="1" applyFill="1" applyBorder="1"/>
    <x:xf numFmtId="0" fontId="9" fillId="0" borderId="18" xfId="0" applyNumberFormat="1" applyFont="1" applyFill="1" applyBorder="1"/>
    <x:xf numFmtId="0" fontId="9" fillId="0" borderId="19" xfId="0" applyNumberFormat="1" applyFont="1" applyFill="1" applyBorder="1"/>
    <x:xf numFmtId="0" fontId="9" fillId="5" borderId="20" xfId="0" applyNumberFormat="1" applyFont="1" applyFill="1" applyBorder="1"/>
    <x:xf numFmtId="0" fontId="9" fillId="5" borderId="21" xfId="0" applyNumberFormat="1" applyFont="1" applyFill="1" applyBorder="1"/>
    <x:xf numFmtId="0" fontId="9" fillId="5" borderId="22" xfId="0" applyNumberFormat="1" applyFont="1" applyFill="1" applyBorder="1"/>
    <x:xf numFmtId="0" fontId="9" fillId="0" borderId="20" xfId="0" applyNumberFormat="1" applyFont="1" applyFill="1" applyBorder="1"/>
    <x:xf numFmtId="0" fontId="9" fillId="0" borderId="21" xfId="0" applyNumberFormat="1" applyFont="1" applyFill="1" applyBorder="1"/>
    <x:xf numFmtId="0" fontId="9" fillId="0" borderId="22" xfId="0" applyNumberFormat="1" applyFont="1" applyFill="1" applyBorder="1"/>
    <x:xf numFmtId="0" fontId="9" fillId="0" borderId="23" xfId="0" applyNumberFormat="1" applyFont="1" applyFill="1" applyBorder="1"/>
    <x:xf numFmtId="0" fontId="9" fillId="0" borderId="24" xfId="0" applyNumberFormat="1" applyFont="1" applyFill="1" applyBorder="1"/>
    <x:xf numFmtId="0" fontId="9" fillId="0" borderId="25" xfId="0" applyNumberFormat="1" applyFont="1" applyFill="1" applyBorder="1"/>
    <x:xf numFmtId="0" fontId="9" fillId="0" borderId="8" xfId="0" applyNumberFormat="1" applyFont="1" applyFill="1" applyBorder="1" applyAlignment="1">
      <x:alignment horizontal="center"/>
    </x:xf>
    <x:xf numFmtId="0" fontId="9" fillId="0" borderId="9" xfId="0" applyNumberFormat="1" applyFont="1" applyFill="1" applyBorder="1" applyAlignment="1">
      <x:alignment horizontal="center"/>
    </x:xf>
    <x:xf numFmtId="0" fontId="9" fillId="0" borderId="10" xfId="0" applyNumberFormat="1" applyFont="1" applyFill="1" applyBorder="1" applyAlignment="1">
      <x:alignment horizontal="center"/>
    </x:xf>
    <x:xf numFmtId="0" fontId="9" fillId="5" borderId="11" xfId="0" applyNumberFormat="1" applyFont="1" applyFill="1" applyBorder="1" applyAlignment="1">
      <x:alignment horizontal="center"/>
    </x:xf>
    <x:xf numFmtId="0" fontId="9" fillId="5" borderId="12" xfId="0" applyNumberFormat="1" applyFont="1" applyFill="1" applyBorder="1" applyAlignment="1">
      <x:alignment horizontal="center"/>
    </x:xf>
    <x:xf numFmtId="0" fontId="9" fillId="5" borderId="13" xfId="0" applyNumberFormat="1" applyFont="1" applyFill="1" applyBorder="1" applyAlignment="1">
      <x:alignment horizontal="center"/>
    </x:xf>
    <x:xf numFmtId="0" fontId="9" fillId="0" borderId="11" xfId="0" applyNumberFormat="1" applyFont="1" applyFill="1" applyBorder="1" applyAlignment="1">
      <x:alignment horizontal="center"/>
    </x:xf>
    <x:xf numFmtId="0" fontId="9" fillId="0" borderId="12" xfId="0" applyNumberFormat="1" applyFont="1" applyFill="1" applyBorder="1" applyAlignment="1">
      <x:alignment horizontal="center"/>
    </x:xf>
    <x:xf numFmtId="0" fontId="9" fillId="0" borderId="13" xfId="0" applyNumberFormat="1" applyFont="1" applyFill="1" applyBorder="1" applyAlignment="1">
      <x:alignment horizontal="center"/>
    </x:xf>
    <x:xf numFmtId="0" fontId="9" fillId="0" borderId="14" xfId="0" applyNumberFormat="1" applyFont="1" applyFill="1" applyBorder="1" applyAlignment="1">
      <x:alignment horizontal="center"/>
    </x:xf>
    <x:xf numFmtId="0" fontId="9" fillId="0" borderId="15" xfId="0" applyNumberFormat="1" applyFont="1" applyFill="1" applyBorder="1" applyAlignment="1">
      <x:alignment horizontal="center"/>
    </x:xf>
    <x:xf numFmtId="0" fontId="9" fillId="0" borderId="16" xfId="0" applyNumberFormat="1" applyFont="1" applyFill="1" applyBorder="1" applyAlignment="1">
      <x:alignment horizontal="center"/>
    </x:xf>
    <x:xf numFmtId="0" fontId="9" fillId="0" borderId="17" xfId="0" applyNumberFormat="1" applyFont="1" applyFill="1" applyBorder="1" applyAlignment="1">
      <x:alignment horizontal="center"/>
    </x:xf>
    <x:xf numFmtId="0" fontId="9" fillId="0" borderId="18" xfId="0" applyNumberFormat="1" applyFont="1" applyFill="1" applyBorder="1" applyAlignment="1">
      <x:alignment horizontal="center"/>
    </x:xf>
    <x:xf numFmtId="0" fontId="9" fillId="0" borderId="19" xfId="0" applyNumberFormat="1" applyFont="1" applyFill="1" applyBorder="1" applyAlignment="1">
      <x:alignment horizontal="center"/>
    </x:xf>
    <x:xf numFmtId="0" fontId="9" fillId="5" borderId="20" xfId="0" applyNumberFormat="1" applyFont="1" applyFill="1" applyBorder="1" applyAlignment="1">
      <x:alignment horizontal="center"/>
    </x:xf>
    <x:xf numFmtId="0" fontId="9" fillId="5" borderId="21" xfId="0" applyNumberFormat="1" applyFont="1" applyFill="1" applyBorder="1" applyAlignment="1">
      <x:alignment horizontal="center"/>
    </x:xf>
    <x:xf numFmtId="0" fontId="9" fillId="5" borderId="22" xfId="0" applyNumberFormat="1" applyFont="1" applyFill="1" applyBorder="1" applyAlignment="1">
      <x:alignment horizontal="center"/>
    </x:xf>
    <x:xf numFmtId="0" fontId="9" fillId="0" borderId="20" xfId="0" applyNumberFormat="1" applyFont="1" applyFill="1" applyBorder="1" applyAlignment="1">
      <x:alignment horizontal="center"/>
    </x:xf>
    <x:xf numFmtId="0" fontId="9" fillId="0" borderId="21" xfId="0" applyNumberFormat="1" applyFont="1" applyFill="1" applyBorder="1" applyAlignment="1">
      <x:alignment horizontal="center"/>
    </x:xf>
    <x:xf numFmtId="0" fontId="9" fillId="0" borderId="22" xfId="0" applyNumberFormat="1" applyFont="1" applyFill="1" applyBorder="1" applyAlignment="1">
      <x:alignment horizontal="center"/>
    </x:xf>
    <x:xf numFmtId="0" fontId="9" fillId="0" borderId="23" xfId="0" applyNumberFormat="1" applyFont="1" applyFill="1" applyBorder="1" applyAlignment="1">
      <x:alignment horizontal="center"/>
    </x:xf>
    <x:xf numFmtId="0" fontId="9" fillId="0" borderId="24" xfId="0" applyNumberFormat="1" applyFont="1" applyFill="1" applyBorder="1" applyAlignment="1">
      <x:alignment horizontal="center"/>
    </x:xf>
    <x:xf numFmtId="0" fontId="9" fillId="0" borderId="25" xfId="0" applyNumberFormat="1" applyFont="1" applyFill="1" applyBorder="1" applyAlignment="1">
      <x:alignment horizontal="center"/>
    </x:xf>
    <x:xf numFmtId="0" fontId="9" fillId="0" borderId="8" xfId="0" applyNumberFormat="1" applyFont="1" applyFill="1" applyBorder="1" applyAlignment="1">
      <x:alignment horizontal="center" vertical="center"/>
    </x:xf>
    <x:xf numFmtId="0" fontId="9" fillId="0" borderId="9" xfId="0" applyNumberFormat="1" applyFont="1" applyFill="1" applyBorder="1" applyAlignment="1">
      <x:alignment horizontal="center" vertical="center"/>
    </x:xf>
    <x:xf numFmtId="0" fontId="9" fillId="0" borderId="10" xfId="0" applyNumberFormat="1" applyFont="1" applyFill="1" applyBorder="1" applyAlignment="1">
      <x:alignment horizontal="center" vertical="center"/>
    </x:xf>
    <x:xf numFmtId="0" fontId="9" fillId="5" borderId="11" xfId="0" applyNumberFormat="1" applyFont="1" applyFill="1" applyBorder="1" applyAlignment="1">
      <x:alignment horizontal="center" vertical="center"/>
    </x:xf>
    <x:xf numFmtId="0" fontId="9" fillId="5" borderId="12" xfId="0" applyNumberFormat="1" applyFont="1" applyFill="1" applyBorder="1" applyAlignment="1">
      <x:alignment horizontal="center" vertical="center"/>
    </x:xf>
    <x:xf numFmtId="0" fontId="9" fillId="5" borderId="13" xfId="0" applyNumberFormat="1" applyFont="1" applyFill="1" applyBorder="1" applyAlignment="1">
      <x:alignment horizontal="center" vertical="center"/>
    </x:xf>
    <x:xf numFmtId="0" fontId="9" fillId="0" borderId="11" xfId="0" applyNumberFormat="1" applyFont="1" applyFill="1" applyBorder="1" applyAlignment="1">
      <x:alignment horizontal="center" vertical="center"/>
    </x:xf>
    <x:xf numFmtId="0" fontId="9" fillId="0" borderId="12" xfId="0" applyNumberFormat="1" applyFont="1" applyFill="1" applyBorder="1" applyAlignment="1">
      <x:alignment horizontal="center" vertical="center"/>
    </x:xf>
    <x:xf numFmtId="0" fontId="9" fillId="0" borderId="13" xfId="0" applyNumberFormat="1" applyFont="1" applyFill="1" applyBorder="1" applyAlignment="1">
      <x:alignment horizontal="center" vertical="center"/>
    </x:xf>
    <x:xf numFmtId="0" fontId="9" fillId="0" borderId="14" xfId="0" applyNumberFormat="1" applyFont="1" applyFill="1" applyBorder="1" applyAlignment="1">
      <x:alignment horizontal="center" vertical="center"/>
    </x:xf>
    <x:xf numFmtId="0" fontId="9" fillId="0" borderId="15" xfId="0" applyNumberFormat="1" applyFont="1" applyFill="1" applyBorder="1" applyAlignment="1">
      <x:alignment horizontal="center" vertical="center"/>
    </x:xf>
    <x:xf numFmtId="0" fontId="9" fillId="0" borderId="16" xfId="0" applyNumberFormat="1" applyFont="1" applyFill="1" applyBorder="1" applyAlignment="1">
      <x:alignment horizontal="center" vertical="center"/>
    </x:xf>
    <x:xf numFmtId="0" fontId="9" fillId="0" borderId="17" xfId="0" applyNumberFormat="1" applyFont="1" applyFill="1" applyBorder="1" applyAlignment="1">
      <x:alignment horizontal="center" vertical="center"/>
    </x:xf>
    <x:xf numFmtId="0" fontId="9" fillId="0" borderId="18" xfId="0" applyNumberFormat="1" applyFont="1" applyFill="1" applyBorder="1" applyAlignment="1">
      <x:alignment horizontal="center" vertical="center"/>
    </x:xf>
    <x:xf numFmtId="0" fontId="9" fillId="0" borderId="19" xfId="0" applyNumberFormat="1" applyFont="1" applyFill="1" applyBorder="1" applyAlignment="1">
      <x:alignment horizontal="center" vertical="center"/>
    </x:xf>
    <x:xf numFmtId="0" fontId="9" fillId="5" borderId="20" xfId="0" applyNumberFormat="1" applyFont="1" applyFill="1" applyBorder="1" applyAlignment="1">
      <x:alignment horizontal="center" vertical="center"/>
    </x:xf>
    <x:xf numFmtId="0" fontId="9" fillId="5" borderId="21" xfId="0" applyNumberFormat="1" applyFont="1" applyFill="1" applyBorder="1" applyAlignment="1">
      <x:alignment horizontal="center" vertical="center"/>
    </x:xf>
    <x:xf numFmtId="0" fontId="9" fillId="5" borderId="22" xfId="0" applyNumberFormat="1" applyFont="1" applyFill="1" applyBorder="1" applyAlignment="1">
      <x:alignment horizontal="center" vertical="center"/>
    </x:xf>
    <x:xf numFmtId="0" fontId="9" fillId="0" borderId="20" xfId="0" applyNumberFormat="1" applyFont="1" applyFill="1" applyBorder="1" applyAlignment="1">
      <x:alignment horizontal="center" vertical="center"/>
    </x:xf>
    <x:xf numFmtId="0" fontId="9" fillId="0" borderId="21" xfId="0" applyNumberFormat="1" applyFont="1" applyFill="1" applyBorder="1" applyAlignment="1">
      <x:alignment horizontal="center" vertical="center"/>
    </x:xf>
    <x:xf numFmtId="0" fontId="9" fillId="0" borderId="22" xfId="0" applyNumberFormat="1" applyFont="1" applyFill="1" applyBorder="1" applyAlignment="1">
      <x:alignment horizontal="center" vertical="center"/>
    </x:xf>
    <x:xf numFmtId="0" fontId="9" fillId="0" borderId="23" xfId="0" applyNumberFormat="1" applyFont="1" applyFill="1" applyBorder="1" applyAlignment="1">
      <x:alignment horizontal="center" vertical="center"/>
    </x:xf>
    <x:xf numFmtId="0" fontId="9" fillId="0" borderId="24" xfId="0" applyNumberFormat="1" applyFont="1" applyFill="1" applyBorder="1" applyAlignment="1">
      <x:alignment horizontal="center" vertical="center"/>
    </x:xf>
    <x:xf numFmtId="0" fontId="9" fillId="0" borderId="25" xfId="0" applyNumberFormat="1" applyFont="1" applyFill="1" applyBorder="1" applyAlignment="1">
      <x:alignment horizontal="center" vertical="center"/>
    </x:xf>
    <x:xf numFmtId="0" fontId="9" fillId="0" borderId="26" xfId="0" applyNumberFormat="1" applyFont="1" applyFill="1" applyBorder="1" applyAlignment="1">
      <x:alignment horizontal="center" vertical="center"/>
    </x:xf>
    <x:xf numFmtId="0" fontId="9" fillId="0" borderId="27" xfId="0" applyNumberFormat="1" applyFont="1" applyFill="1" applyBorder="1" applyAlignment="1">
      <x:alignment horizontal="center" vertical="center"/>
    </x:xf>
    <x:xf numFmtId="0" fontId="9" fillId="0" borderId="28" xfId="0" applyNumberFormat="1" applyFont="1" applyFill="1" applyBorder="1" applyAlignment="1">
      <x:alignment horizontal="center" vertical="center"/>
    </x:xf>
    <x:xf numFmtId="0" fontId="9" fillId="5" borderId="29" xfId="0" applyNumberFormat="1" applyFont="1" applyFill="1" applyBorder="1" applyAlignment="1">
      <x:alignment horizontal="center" vertical="center"/>
    </x:xf>
    <x:xf numFmtId="0" fontId="9" fillId="5" borderId="30" xfId="0" applyNumberFormat="1" applyFont="1" applyFill="1" applyBorder="1" applyAlignment="1">
      <x:alignment horizontal="center" vertical="center"/>
    </x:xf>
    <x:xf numFmtId="0" fontId="9" fillId="0" borderId="29" xfId="0" applyNumberFormat="1" applyFont="1" applyFill="1" applyBorder="1" applyAlignment="1">
      <x:alignment horizontal="center" vertical="center"/>
    </x:xf>
    <x:xf numFmtId="0" fontId="9" fillId="0" borderId="30" xfId="0" applyNumberFormat="1" applyFont="1" applyFill="1" applyBorder="1" applyAlignment="1">
      <x:alignment horizontal="center" vertical="center"/>
    </x:xf>
    <x:xf numFmtId="0" fontId="9" fillId="0" borderId="31" xfId="0" applyNumberFormat="1" applyFont="1" applyFill="1" applyBorder="1" applyAlignment="1">
      <x:alignment horizontal="center" vertical="center"/>
    </x:xf>
    <x:xf numFmtId="0" fontId="9" fillId="0" borderId="32" xfId="0" applyNumberFormat="1" applyFont="1" applyFill="1" applyBorder="1" applyAlignment="1">
      <x:alignment horizontal="center" vertical="center"/>
    </x:xf>
    <x:xf numFmtId="0" fontId="9" fillId="0" borderId="33" xfId="0" applyNumberFormat="1" applyFont="1" applyFill="1" applyBorder="1" applyAlignment="1">
      <x:alignment horizontal="center" vertical="center"/>
    </x:xf>
    <x:xf numFmtId="0" fontId="9" fillId="0" borderId="34" xfId="0" applyNumberFormat="1" applyFont="1" applyFill="1" applyBorder="1" applyAlignment="1">
      <x:alignment horizontal="center" vertical="center"/>
    </x:xf>
    <x:xf numFmtId="0" fontId="9" fillId="0" borderId="35" xfId="0" applyNumberFormat="1" applyFont="1" applyFill="1" applyBorder="1" applyAlignment="1">
      <x:alignment horizontal="center" vertical="center"/>
    </x:xf>
    <x:xf numFmtId="0" fontId="9" fillId="0" borderId="36" xfId="0" applyNumberFormat="1" applyFont="1" applyFill="1" applyBorder="1" applyAlignment="1">
      <x:alignment horizontal="center" vertical="center"/>
    </x:xf>
    <x:xf numFmtId="0" fontId="9" fillId="5" borderId="37" xfId="0" applyNumberFormat="1" applyFont="1" applyFill="1" applyBorder="1" applyAlignment="1">
      <x:alignment horizontal="center" vertical="center"/>
    </x:xf>
    <x:xf numFmtId="0" fontId="9" fillId="5" borderId="38" xfId="0" applyNumberFormat="1" applyFont="1" applyFill="1" applyBorder="1" applyAlignment="1">
      <x:alignment horizontal="center" vertical="center"/>
    </x:xf>
    <x:xf numFmtId="0" fontId="9" fillId="0" borderId="37" xfId="0" applyNumberFormat="1" applyFont="1" applyFill="1" applyBorder="1" applyAlignment="1">
      <x:alignment horizontal="center" vertical="center"/>
    </x:xf>
    <x:xf numFmtId="0" fontId="9" fillId="0" borderId="38" xfId="0" applyNumberFormat="1" applyFont="1" applyFill="1" applyBorder="1" applyAlignment="1">
      <x:alignment horizontal="center" vertical="center"/>
    </x:xf>
    <x:xf numFmtId="0" fontId="9" fillId="0" borderId="39" xfId="0" applyNumberFormat="1" applyFont="1" applyFill="1" applyBorder="1" applyAlignment="1">
      <x:alignment horizontal="center" vertical="center"/>
    </x:xf>
    <x:xf numFmtId="0" fontId="9" fillId="0" borderId="40" xfId="0" applyNumberFormat="1" applyFont="1" applyFill="1" applyBorder="1" applyAlignment="1">
      <x:alignment horizontal="center" vertical="center"/>
    </x:xf>
    <x:xf numFmtId="0" fontId="9" fillId="0" borderId="41" xfId="0" applyNumberFormat="1" applyFont="1" applyFill="1" applyBorder="1" applyAlignment="1">
      <x:alignment horizontal="center" vertical="center"/>
    </x:xf>
    <x:xf numFmtId="0" fontId="9" fillId="0" borderId="26" xfId="0" applyNumberFormat="1" applyFont="1" applyFill="1" applyBorder="1" applyAlignment="1">
      <x:alignment horizontal="left" vertical="center"/>
    </x:xf>
    <x:xf numFmtId="0" fontId="9" fillId="0" borderId="27" xfId="0" applyNumberFormat="1" applyFont="1" applyFill="1" applyBorder="1" applyAlignment="1">
      <x:alignment horizontal="left" vertical="center"/>
    </x:xf>
    <x:xf numFmtId="0" fontId="9" fillId="5" borderId="29" xfId="0" applyNumberFormat="1" applyFont="1" applyFill="1" applyBorder="1" applyAlignment="1">
      <x:alignment horizontal="left" vertical="center"/>
    </x:xf>
    <x:xf numFmtId="0" fontId="9" fillId="5" borderId="12" xfId="0" applyNumberFormat="1" applyFont="1" applyFill="1" applyBorder="1" applyAlignment="1">
      <x:alignment horizontal="left" vertical="center"/>
    </x:xf>
    <x:xf numFmtId="0" fontId="9" fillId="0" borderId="29" xfId="0" applyNumberFormat="1" applyFont="1" applyFill="1" applyBorder="1" applyAlignment="1">
      <x:alignment horizontal="left" vertical="center"/>
    </x:xf>
    <x:xf numFmtId="0" fontId="9" fillId="0" borderId="12" xfId="0" applyNumberFormat="1" applyFont="1" applyFill="1" applyBorder="1" applyAlignment="1">
      <x:alignment horizontal="left" vertical="center"/>
    </x:xf>
    <x:xf numFmtId="0" fontId="9" fillId="0" borderId="31" xfId="0" applyNumberFormat="1" applyFont="1" applyFill="1" applyBorder="1" applyAlignment="1">
      <x:alignment horizontal="left" vertical="center"/>
    </x:xf>
    <x:xf numFmtId="0" fontId="9" fillId="0" borderId="32" xfId="0" applyNumberFormat="1" applyFont="1" applyFill="1" applyBorder="1" applyAlignment="1">
      <x:alignment horizontal="left" vertical="center"/>
    </x:xf>
    <x:xf numFmtId="0" fontId="9" fillId="0" borderId="34" xfId="0" applyNumberFormat="1" applyFont="1" applyFill="1" applyBorder="1" applyAlignment="1">
      <x:alignment horizontal="left" vertical="center"/>
    </x:xf>
    <x:xf numFmtId="0" fontId="9" fillId="0" borderId="35" xfId="0" applyNumberFormat="1" applyFont="1" applyFill="1" applyBorder="1" applyAlignment="1">
      <x:alignment horizontal="left" vertical="center"/>
    </x:xf>
    <x:xf numFmtId="0" fontId="9" fillId="5" borderId="37" xfId="0" applyNumberFormat="1" applyFont="1" applyFill="1" applyBorder="1" applyAlignment="1">
      <x:alignment horizontal="left" vertical="center"/>
    </x:xf>
    <x:xf numFmtId="0" fontId="9" fillId="5" borderId="21" xfId="0" applyNumberFormat="1" applyFont="1" applyFill="1" applyBorder="1" applyAlignment="1">
      <x:alignment horizontal="left" vertical="center"/>
    </x:xf>
    <x:xf numFmtId="0" fontId="9" fillId="0" borderId="37" xfId="0" applyNumberFormat="1" applyFont="1" applyFill="1" applyBorder="1" applyAlignment="1">
      <x:alignment horizontal="left" vertical="center"/>
    </x:xf>
    <x:xf numFmtId="0" fontId="9" fillId="0" borderId="21" xfId="0" applyNumberFormat="1" applyFont="1" applyFill="1" applyBorder="1" applyAlignment="1">
      <x:alignment horizontal="left" vertical="center"/>
    </x:xf>
    <x:xf numFmtId="0" fontId="9" fillId="0" borderId="39" xfId="0" applyNumberFormat="1" applyFont="1" applyFill="1" applyBorder="1" applyAlignment="1">
      <x:alignment horizontal="left" vertical="center"/>
    </x:xf>
    <x:xf numFmtId="0" fontId="9" fillId="0" borderId="40" xfId="0" applyNumberFormat="1" applyFont="1" applyFill="1" applyBorder="1" applyAlignment="1">
      <x:alignment horizontal="left" vertical="center"/>
    </x:xf>
    <x:xf numFmtId="0" fontId="9" fillId="0" borderId="28" xfId="0" applyNumberFormat="1" applyFont="1" applyFill="1" applyBorder="1" applyAlignment="1">
      <x:alignment horizontal="left" vertical="center"/>
    </x:xf>
    <x:xf numFmtId="0" fontId="9" fillId="5" borderId="30" xfId="0" applyNumberFormat="1" applyFont="1" applyFill="1" applyBorder="1" applyAlignment="1">
      <x:alignment horizontal="left" vertical="center"/>
    </x:xf>
    <x:xf numFmtId="0" fontId="9" fillId="0" borderId="30" xfId="0" applyNumberFormat="1" applyFont="1" applyFill="1" applyBorder="1" applyAlignment="1">
      <x:alignment horizontal="left" vertical="center"/>
    </x:xf>
    <x:xf numFmtId="0" fontId="9" fillId="0" borderId="33" xfId="0" applyNumberFormat="1" applyFont="1" applyFill="1" applyBorder="1" applyAlignment="1">
      <x:alignment horizontal="left" vertical="center"/>
    </x:xf>
    <x:xf numFmtId="0" fontId="9" fillId="0" borderId="36" xfId="0" applyNumberFormat="1" applyFont="1" applyFill="1" applyBorder="1" applyAlignment="1">
      <x:alignment horizontal="left" vertical="center"/>
    </x:xf>
    <x:xf numFmtId="0" fontId="9" fillId="5" borderId="38" xfId="0" applyNumberFormat="1" applyFont="1" applyFill="1" applyBorder="1" applyAlignment="1">
      <x:alignment horizontal="left" vertical="center"/>
    </x:xf>
    <x:xf numFmtId="0" fontId="9" fillId="0" borderId="38" xfId="0" applyNumberFormat="1" applyFont="1" applyFill="1" applyBorder="1" applyAlignment="1">
      <x:alignment horizontal="left" vertical="center"/>
    </x:xf>
    <x:xf numFmtId="0" fontId="9" fillId="0" borderId="41" xfId="0" applyNumberFormat="1" applyFont="1" applyFill="1" applyBorder="1" applyAlignment="1">
      <x:alignment horizontal="left" vertical="center"/>
    </x:xf>
    <x:xf numFmtId="201" fontId="9" fillId="0" borderId="27" xfId="0" applyNumberFormat="1" applyFont="1" applyFill="1" applyBorder="1" applyAlignment="1">
      <x:alignment horizontal="center" vertical="center"/>
    </x:xf>
    <x:xf numFmtId="201" fontId="9" fillId="5" borderId="12" xfId="0" applyNumberFormat="1" applyFont="1" applyFill="1" applyBorder="1" applyAlignment="1">
      <x:alignment horizontal="center" vertical="center"/>
    </x:xf>
    <x:xf numFmtId="201" fontId="9" fillId="0" borderId="12" xfId="0" applyNumberFormat="1" applyFont="1" applyFill="1" applyBorder="1" applyAlignment="1">
      <x:alignment horizontal="center" vertical="center"/>
    </x:xf>
    <x:xf numFmtId="201" fontId="9" fillId="0" borderId="32" xfId="0" applyNumberFormat="1" applyFont="1" applyFill="1" applyBorder="1" applyAlignment="1">
      <x:alignment horizontal="center" vertical="center"/>
    </x:xf>
    <x:xf numFmtId="201" fontId="9" fillId="0" borderId="35" xfId="0" applyNumberFormat="1" applyFont="1" applyFill="1" applyBorder="1" applyAlignment="1">
      <x:alignment horizontal="center" vertical="center"/>
    </x:xf>
    <x:xf numFmtId="201" fontId="9" fillId="5" borderId="21" xfId="0" applyNumberFormat="1" applyFont="1" applyFill="1" applyBorder="1" applyAlignment="1">
      <x:alignment horizontal="center" vertical="center"/>
    </x:xf>
    <x:xf numFmtId="201" fontId="9" fillId="0" borderId="21" xfId="0" applyNumberFormat="1" applyFont="1" applyFill="1" applyBorder="1" applyAlignment="1">
      <x:alignment horizontal="center" vertical="center"/>
    </x:xf>
    <x:xf numFmtId="201" fontId="9" fillId="0" borderId="40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1" xfId="0" applyNumberFormat="1" applyFont="1" applyFill="1" applyBorder="1"/>
    <x:xf numFmtId="0" fontId="3" fillId="7" borderId="2" xfId="0" applyNumberFormat="1" applyFont="1" applyFill="1" applyBorder="1"/>
    <x:xf numFmtId="0" fontId="3" fillId="7" borderId="3" xfId="0" applyNumberFormat="1" applyFont="1" applyFill="1" applyBorder="1"/>
    <x:xf numFmtId="0" fontId="3" fillId="7" borderId="4" xfId="0" applyNumberFormat="1" applyFont="1" applyFill="1" applyBorder="1"/>
    <x:xf numFmtId="0" fontId="3" fillId="7" borderId="5" xfId="0" applyNumberFormat="1" applyFont="1" applyFill="1" applyBorder="1"/>
    <x:xf numFmtId="0" fontId="3" fillId="7" borderId="6" xfId="0" applyNumberFormat="1" applyFont="1" applyFill="1" applyBorder="1"/>
    <x:xf numFmtId="0" fontId="3" fillId="7" borderId="7" xfId="0" applyNumberFormat="1" applyFont="1" applyFill="1" applyBorder="1"/>
    <x:xf numFmtId="0" fontId="3" fillId="7" borderId="2" xfId="0" applyNumberFormat="1" applyFont="1" applyFill="1" applyBorder="1" applyAlignment="1">
      <x:alignment horizontal="center"/>
    </x:xf>
    <x:xf numFmtId="0" fontId="3" fillId="7" borderId="3" xfId="0" applyNumberFormat="1" applyFont="1" applyFill="1" applyBorder="1" applyAlignment="1">
      <x:alignment horizontal="center"/>
    </x:xf>
    <x:xf numFmtId="0" fontId="3" fillId="7" borderId="4" xfId="0" applyNumberFormat="1" applyFont="1" applyFill="1" applyBorder="1" applyAlignment="1">
      <x:alignment horizontal="center"/>
    </x:xf>
    <x:xf numFmtId="0" fontId="3" fillId="7" borderId="5" xfId="0" applyNumberFormat="1" applyFont="1" applyFill="1" applyBorder="1" applyAlignment="1">
      <x:alignment horizontal="center"/>
    </x:xf>
    <x:xf numFmtId="0" fontId="3" fillId="7" borderId="6" xfId="0" applyNumberFormat="1" applyFont="1" applyFill="1" applyBorder="1" applyAlignment="1">
      <x:alignment horizontal="center"/>
    </x:xf>
    <x:xf numFmtId="0" fontId="3" fillId="7" borderId="7" xfId="0" applyNumberFormat="1" applyFont="1" applyFill="1" applyBorder="1" applyAlignment="1">
      <x:alignment horizontal="center"/>
    </x:xf>
    <x:xf numFmtId="0" fontId="3" fillId="7" borderId="2" xfId="0" applyNumberFormat="1" applyFont="1" applyFill="1" applyBorder="1" applyAlignment="1">
      <x:alignment horizontal="center" vertical="center"/>
    </x:xf>
    <x:xf numFmtId="0" fontId="3" fillId="7" borderId="4" xfId="0" applyNumberFormat="1" applyFont="1" applyFill="1" applyBorder="1" applyAlignment="1">
      <x:alignment horizontal="center" vertical="center"/>
    </x:xf>
    <x:xf numFmtId="0" fontId="3" fillId="7" borderId="5" xfId="0" applyNumberFormat="1" applyFont="1" applyFill="1" applyBorder="1" applyAlignment="1">
      <x:alignment horizontal="center" vertical="center"/>
    </x:xf>
    <x:xf numFmtId="0" fontId="3" fillId="7" borderId="7" xfId="0" applyNumberFormat="1" applyFont="1" applyFill="1" applyBorder="1" applyAlignment="1">
      <x:alignment horizontal="center" vertical="center"/>
    </x:xf>
    <x:xf numFmtId="0" fontId="2" fillId="0" borderId="0" xfId="0" applyNumberFormat="1" applyFont="1" applyFill="1" applyBorder="1"/>
    <x:xf numFmtId="0" fontId="2" fillId="5" borderId="0" xfId="0" applyNumberFormat="1" applyFont="1" applyFill="1" applyBorder="1"/>
    <x:xf numFmtId="0" fontId="2" fillId="0" borderId="1" xfId="0" applyNumberFormat="1" applyFont="1" applyFill="1" applyBorder="1"/>
    <x:xf numFmtId="0" fontId="2" fillId="5" borderId="1" xfId="0" applyNumberFormat="1" applyFont="1" applyFill="1" applyBorder="1"/>
    <x:xf numFmtId="0" fontId="2" fillId="0" borderId="8" xfId="0" applyNumberFormat="1" applyFont="1" applyFill="1" applyBorder="1"/>
    <x:xf numFmtId="0" fontId="2" fillId="0" borderId="9" xfId="0" applyNumberFormat="1" applyFont="1" applyFill="1" applyBorder="1"/>
    <x:xf numFmtId="0" fontId="2" fillId="0" borderId="10" xfId="0" applyNumberFormat="1" applyFont="1" applyFill="1" applyBorder="1"/>
    <x:xf numFmtId="0" fontId="2" fillId="5" borderId="11" xfId="0" applyNumberFormat="1" applyFont="1" applyFill="1" applyBorder="1"/>
    <x:xf numFmtId="0" fontId="2" fillId="5" borderId="12" xfId="0" applyNumberFormat="1" applyFont="1" applyFill="1" applyBorder="1"/>
    <x:xf numFmtId="0" fontId="2" fillId="5" borderId="13" xfId="0" applyNumberFormat="1" applyFont="1" applyFill="1" applyBorder="1"/>
    <x:xf numFmtId="0" fontId="2" fillId="0" borderId="11" xfId="0" applyNumberFormat="1" applyFont="1" applyFill="1" applyBorder="1"/>
    <x:xf numFmtId="0" fontId="2" fillId="0" borderId="12" xfId="0" applyNumberFormat="1" applyFont="1" applyFill="1" applyBorder="1"/>
    <x:xf numFmtId="0" fontId="2" fillId="0" borderId="13" xfId="0" applyNumberFormat="1" applyFont="1" applyFill="1" applyBorder="1"/>
    <x:xf numFmtId="0" fontId="2" fillId="0" borderId="14" xfId="0" applyNumberFormat="1" applyFont="1" applyFill="1" applyBorder="1"/>
    <x:xf numFmtId="0" fontId="2" fillId="0" borderId="15" xfId="0" applyNumberFormat="1" applyFont="1" applyFill="1" applyBorder="1"/>
    <x:xf numFmtId="0" fontId="2" fillId="0" borderId="16" xfId="0" applyNumberFormat="1" applyFont="1" applyFill="1" applyBorder="1"/>
    <x:xf numFmtId="0" fontId="2" fillId="0" borderId="17" xfId="0" applyNumberFormat="1" applyFont="1" applyFill="1" applyBorder="1"/>
    <x:xf numFmtId="0" fontId="2" fillId="0" borderId="18" xfId="0" applyNumberFormat="1" applyFont="1" applyFill="1" applyBorder="1"/>
    <x:xf numFmtId="0" fontId="2" fillId="0" borderId="19" xfId="0" applyNumberFormat="1" applyFont="1" applyFill="1" applyBorder="1"/>
    <x:xf numFmtId="0" fontId="2" fillId="5" borderId="20" xfId="0" applyNumberFormat="1" applyFont="1" applyFill="1" applyBorder="1"/>
    <x:xf numFmtId="0" fontId="2" fillId="5" borderId="21" xfId="0" applyNumberFormat="1" applyFont="1" applyFill="1" applyBorder="1"/>
    <x:xf numFmtId="0" fontId="2" fillId="5" borderId="22" xfId="0" applyNumberFormat="1" applyFont="1" applyFill="1" applyBorder="1"/>
    <x:xf numFmtId="0" fontId="2" fillId="0" borderId="20" xfId="0" applyNumberFormat="1" applyFont="1" applyFill="1" applyBorder="1"/>
    <x:xf numFmtId="0" fontId="2" fillId="0" borderId="21" xfId="0" applyNumberFormat="1" applyFont="1" applyFill="1" applyBorder="1"/>
    <x:xf numFmtId="0" fontId="2" fillId="0" borderId="22" xfId="0" applyNumberFormat="1" applyFont="1" applyFill="1" applyBorder="1"/>
    <x:xf numFmtId="0" fontId="2" fillId="0" borderId="23" xfId="0" applyNumberFormat="1" applyFont="1" applyFill="1" applyBorder="1"/>
    <x:xf numFmtId="0" fontId="2" fillId="0" borderId="24" xfId="0" applyNumberFormat="1" applyFont="1" applyFill="1" applyBorder="1"/>
    <x:xf numFmtId="0" fontId="2" fillId="0" borderId="25" xfId="0" applyNumberFormat="1" applyFont="1" applyFill="1" applyBorder="1"/>
    <x:xf numFmtId="0" fontId="2" fillId="0" borderId="8" xfId="0" applyNumberFormat="1" applyFont="1" applyFill="1" applyBorder="1" applyAlignment="1">
      <x:alignment vertical="center"/>
    </x:xf>
    <x:xf numFmtId="0" fontId="2" fillId="0" borderId="9" xfId="0" applyNumberFormat="1" applyFont="1" applyFill="1" applyBorder="1" applyAlignment="1">
      <x:alignment vertical="center"/>
    </x:xf>
    <x:xf numFmtId="0" fontId="2" fillId="0" borderId="10" xfId="0" applyNumberFormat="1" applyFont="1" applyFill="1" applyBorder="1" applyAlignment="1">
      <x:alignment vertical="center"/>
    </x:xf>
    <x:xf numFmtId="0" fontId="2" fillId="5" borderId="11" xfId="0" applyNumberFormat="1" applyFont="1" applyFill="1" applyBorder="1" applyAlignment="1">
      <x:alignment vertical="center"/>
    </x:xf>
    <x:xf numFmtId="0" fontId="2" fillId="5" borderId="13" xfId="0" applyNumberFormat="1" applyFont="1" applyFill="1" applyBorder="1" applyAlignment="1">
      <x:alignment vertical="center"/>
    </x:xf>
    <x:xf numFmtId="0" fontId="2" fillId="0" borderId="11" xfId="0" applyNumberFormat="1" applyFont="1" applyFill="1" applyBorder="1" applyAlignment="1">
      <x:alignment vertical="center"/>
    </x:xf>
    <x:xf numFmtId="0" fontId="2" fillId="0" borderId="12" xfId="0" applyNumberFormat="1" applyFont="1" applyFill="1" applyBorder="1" applyAlignment="1">
      <x:alignment vertical="center"/>
    </x:xf>
    <x:xf numFmtId="0" fontId="2" fillId="0" borderId="13" xfId="0" applyNumberFormat="1" applyFont="1" applyFill="1" applyBorder="1" applyAlignment="1">
      <x:alignment vertical="center"/>
    </x:xf>
    <x:xf numFmtId="0" fontId="2" fillId="0" borderId="14" xfId="0" applyNumberFormat="1" applyFont="1" applyFill="1" applyBorder="1" applyAlignment="1">
      <x:alignment vertical="center"/>
    </x:xf>
    <x:xf numFmtId="0" fontId="2" fillId="0" borderId="15" xfId="0" applyNumberFormat="1" applyFont="1" applyFill="1" applyBorder="1" applyAlignment="1">
      <x:alignment vertical="center"/>
    </x:xf>
    <x:xf numFmtId="0" fontId="2" fillId="0" borderId="16" xfId="0" applyNumberFormat="1" applyFont="1" applyFill="1" applyBorder="1" applyAlignment="1">
      <x:alignment vertical="center"/>
    </x:xf>
    <x:xf numFmtId="0" fontId="2" fillId="0" borderId="17" xfId="0" applyNumberFormat="1" applyFont="1" applyFill="1" applyBorder="1" applyAlignment="1">
      <x:alignment vertical="center"/>
    </x:xf>
    <x:xf numFmtId="0" fontId="2" fillId="0" borderId="18" xfId="0" applyNumberFormat="1" applyFont="1" applyFill="1" applyBorder="1" applyAlignment="1">
      <x:alignment vertical="center"/>
    </x:xf>
    <x:xf numFmtId="0" fontId="2" fillId="0" borderId="19" xfId="0" applyNumberFormat="1" applyFont="1" applyFill="1" applyBorder="1" applyAlignment="1">
      <x:alignment vertical="center"/>
    </x:xf>
    <x:xf numFmtId="0" fontId="2" fillId="5" borderId="20" xfId="0" applyNumberFormat="1" applyFont="1" applyFill="1" applyBorder="1" applyAlignment="1">
      <x:alignment vertical="center"/>
    </x:xf>
    <x:xf numFmtId="0" fontId="2" fillId="5" borderId="22" xfId="0" applyNumberFormat="1" applyFont="1" applyFill="1" applyBorder="1" applyAlignment="1">
      <x:alignment vertical="center"/>
    </x:xf>
    <x:xf numFmtId="0" fontId="2" fillId="0" borderId="20" xfId="0" applyNumberFormat="1" applyFont="1" applyFill="1" applyBorder="1" applyAlignment="1">
      <x:alignment vertical="center"/>
    </x:xf>
    <x:xf numFmtId="0" fontId="2" fillId="0" borderId="21" xfId="0" applyNumberFormat="1" applyFont="1" applyFill="1" applyBorder="1" applyAlignment="1">
      <x:alignment vertical="center"/>
    </x:xf>
    <x:xf numFmtId="0" fontId="2" fillId="0" borderId="22" xfId="0" applyNumberFormat="1" applyFont="1" applyFill="1" applyBorder="1" applyAlignment="1">
      <x:alignment vertical="center"/>
    </x:xf>
    <x:xf numFmtId="0" fontId="2" fillId="0" borderId="23" xfId="0" applyNumberFormat="1" applyFont="1" applyFill="1" applyBorder="1" applyAlignment="1">
      <x:alignment vertical="center"/>
    </x:xf>
    <x:xf numFmtId="0" fontId="2" fillId="0" borderId="24" xfId="0" applyNumberFormat="1" applyFont="1" applyFill="1" applyBorder="1" applyAlignment="1">
      <x:alignment vertical="center"/>
    </x:xf>
    <x:xf numFmtId="0" fontId="2" fillId="0" borderId="25" xfId="0" applyNumberFormat="1" applyFont="1" applyFill="1" applyBorder="1" applyAlignment="1">
      <x:alignment vertical="center"/>
    </x:xf>
    <x:xf numFmtId="0" fontId="2" fillId="0" borderId="26" xfId="0" applyNumberFormat="1" applyFont="1" applyFill="1" applyBorder="1" applyAlignment="1">
      <x:alignment vertical="center"/>
    </x:xf>
    <x:xf numFmtId="0" fontId="2" fillId="0" borderId="27" xfId="0" applyNumberFormat="1" applyFont="1" applyFill="1" applyBorder="1" applyAlignment="1">
      <x:alignment vertical="center"/>
    </x:xf>
    <x:xf numFmtId="0" fontId="2" fillId="0" borderId="28" xfId="0" applyNumberFormat="1" applyFont="1" applyFill="1" applyBorder="1" applyAlignment="1">
      <x:alignment vertical="center"/>
    </x:xf>
    <x:xf numFmtId="0" fontId="2" fillId="0" borderId="29" xfId="0" applyNumberFormat="1" applyFont="1" applyFill="1" applyBorder="1" applyAlignment="1">
      <x:alignment vertical="center"/>
    </x:xf>
    <x:xf numFmtId="0" fontId="2" fillId="0" borderId="30" xfId="0" applyNumberFormat="1" applyFont="1" applyFill="1" applyBorder="1" applyAlignment="1">
      <x:alignment vertical="center"/>
    </x:xf>
    <x:xf numFmtId="0" fontId="2" fillId="0" borderId="31" xfId="0" applyNumberFormat="1" applyFont="1" applyFill="1" applyBorder="1" applyAlignment="1">
      <x:alignment vertical="center"/>
    </x:xf>
    <x:xf numFmtId="0" fontId="2" fillId="0" borderId="32" xfId="0" applyNumberFormat="1" applyFont="1" applyFill="1" applyBorder="1" applyAlignment="1">
      <x:alignment vertical="center"/>
    </x:xf>
    <x:xf numFmtId="0" fontId="2" fillId="0" borderId="33" xfId="0" applyNumberFormat="1" applyFont="1" applyFill="1" applyBorder="1" applyAlignment="1">
      <x:alignment vertical="center"/>
    </x:xf>
    <x:xf numFmtId="0" fontId="2" fillId="0" borderId="34" xfId="0" applyNumberFormat="1" applyFont="1" applyFill="1" applyBorder="1" applyAlignment="1">
      <x:alignment vertical="center"/>
    </x:xf>
    <x:xf numFmtId="0" fontId="2" fillId="0" borderId="35" xfId="0" applyNumberFormat="1" applyFont="1" applyFill="1" applyBorder="1" applyAlignment="1">
      <x:alignment vertical="center"/>
    </x:xf>
    <x:xf numFmtId="0" fontId="2" fillId="0" borderId="36" xfId="0" applyNumberFormat="1" applyFont="1" applyFill="1" applyBorder="1" applyAlignment="1">
      <x:alignment vertical="center"/>
    </x:xf>
    <x:xf numFmtId="0" fontId="2" fillId="0" borderId="37" xfId="0" applyNumberFormat="1" applyFont="1" applyFill="1" applyBorder="1" applyAlignment="1">
      <x:alignment vertical="center"/>
    </x:xf>
    <x:xf numFmtId="0" fontId="2" fillId="0" borderId="38" xfId="0" applyNumberFormat="1" applyFont="1" applyFill="1" applyBorder="1" applyAlignment="1">
      <x:alignment vertical="center"/>
    </x:xf>
    <x:xf numFmtId="0" fontId="2" fillId="0" borderId="39" xfId="0" applyNumberFormat="1" applyFont="1" applyFill="1" applyBorder="1" applyAlignment="1">
      <x:alignment vertical="center"/>
    </x:xf>
    <x:xf numFmtId="0" fontId="2" fillId="0" borderId="40" xfId="0" applyNumberFormat="1" applyFont="1" applyFill="1" applyBorder="1" applyAlignment="1">
      <x:alignment vertical="center"/>
    </x:xf>
    <x:xf numFmtId="0" fontId="2" fillId="0" borderId="41" xfId="0" applyNumberFormat="1" applyFont="1" applyFill="1" applyBorder="1" applyAlignment="1">
      <x:alignment vertical="center"/>
    </x:xf>
    <x:xf numFmtId="201" fontId="2" fillId="0" borderId="27" xfId="0" applyNumberFormat="1" applyFont="1" applyFill="1" applyBorder="1" applyAlignment="1">
      <x:alignment vertical="center"/>
    </x:xf>
    <x:xf numFmtId="201" fontId="2" fillId="5" borderId="12" xfId="0" applyNumberFormat="1" applyFont="1" applyFill="1" applyBorder="1" applyAlignment="1">
      <x:alignment vertical="center"/>
    </x:xf>
    <x:xf numFmtId="201" fontId="2" fillId="0" borderId="12" xfId="0" applyNumberFormat="1" applyFont="1" applyFill="1" applyBorder="1" applyAlignment="1">
      <x:alignment vertical="center"/>
    </x:xf>
    <x:xf numFmtId="201" fontId="2" fillId="0" borderId="32" xfId="0" applyNumberFormat="1" applyFont="1" applyFill="1" applyBorder="1" applyAlignment="1">
      <x:alignment vertical="center"/>
    </x:xf>
    <x:xf numFmtId="201" fontId="2" fillId="0" borderId="35" xfId="0" applyNumberFormat="1" applyFont="1" applyFill="1" applyBorder="1" applyAlignment="1">
      <x:alignment vertical="center"/>
    </x:xf>
    <x:xf numFmtId="201" fontId="2" fillId="5" borderId="21" xfId="0" applyNumberFormat="1" applyFont="1" applyFill="1" applyBorder="1" applyAlignment="1">
      <x:alignment vertical="center"/>
    </x:xf>
    <x:xf numFmtId="201" fontId="2" fillId="0" borderId="21" xfId="0" applyNumberFormat="1" applyFont="1" applyFill="1" applyBorder="1" applyAlignment="1">
      <x:alignment vertical="center"/>
    </x:xf>
    <x:xf numFmtId="201" fontId="2" fillId="0" borderId="40" xfId="0" applyNumberFormat="1" applyFont="1" applyFill="1" applyBorder="1" applyAlignment="1">
      <x:alignment vertical="center"/>
    </x:xf>
    <x:xf numFmtId="0" fontId="2" fillId="0" borderId="26" xfId="0" applyNumberFormat="1" applyFont="1" applyFill="1" applyBorder="1" applyAlignment="1">
      <x:alignment horizontal="left" vertical="center"/>
    </x:xf>
    <x:xf numFmtId="0" fontId="2" fillId="0" borderId="27" xfId="0" applyNumberFormat="1" applyFont="1" applyFill="1" applyBorder="1" applyAlignment="1">
      <x:alignment horizontal="left" vertical="center"/>
    </x:xf>
    <x:xf numFmtId="0" fontId="2" fillId="5" borderId="29" xfId="0" applyNumberFormat="1" applyFont="1" applyFill="1" applyBorder="1" applyAlignment="1">
      <x:alignment horizontal="left" vertical="center"/>
    </x:xf>
    <x:xf numFmtId="0" fontId="2" fillId="5" borderId="12" xfId="0" applyNumberFormat="1" applyFont="1" applyFill="1" applyBorder="1" applyAlignment="1">
      <x:alignment horizontal="left" vertical="center"/>
    </x:xf>
    <x:xf numFmtId="0" fontId="2" fillId="0" borderId="29" xfId="0" applyNumberFormat="1" applyFont="1" applyFill="1" applyBorder="1" applyAlignment="1">
      <x:alignment horizontal="left" vertical="center"/>
    </x:xf>
    <x:xf numFmtId="0" fontId="2" fillId="0" borderId="12" xfId="0" applyNumberFormat="1" applyFont="1" applyFill="1" applyBorder="1" applyAlignment="1">
      <x:alignment horizontal="left" vertical="center"/>
    </x:xf>
    <x:xf numFmtId="0" fontId="2" fillId="0" borderId="31" xfId="0" applyNumberFormat="1" applyFont="1" applyFill="1" applyBorder="1" applyAlignment="1">
      <x:alignment horizontal="left" vertical="center"/>
    </x:xf>
    <x:xf numFmtId="0" fontId="2" fillId="0" borderId="32" xfId="0" applyNumberFormat="1" applyFont="1" applyFill="1" applyBorder="1" applyAlignment="1">
      <x:alignment horizontal="left" vertical="center"/>
    </x:xf>
    <x:xf numFmtId="0" fontId="2" fillId="0" borderId="34" xfId="0" applyNumberFormat="1" applyFont="1" applyFill="1" applyBorder="1" applyAlignment="1">
      <x:alignment horizontal="left" vertical="center"/>
    </x:xf>
    <x:xf numFmtId="0" fontId="2" fillId="0" borderId="35" xfId="0" applyNumberFormat="1" applyFont="1" applyFill="1" applyBorder="1" applyAlignment="1">
      <x:alignment horizontal="left" vertical="center"/>
    </x:xf>
    <x:xf numFmtId="0" fontId="2" fillId="5" borderId="37" xfId="0" applyNumberFormat="1" applyFont="1" applyFill="1" applyBorder="1" applyAlignment="1">
      <x:alignment horizontal="left" vertical="center"/>
    </x:xf>
    <x:xf numFmtId="0" fontId="2" fillId="5" borderId="21" xfId="0" applyNumberFormat="1" applyFont="1" applyFill="1" applyBorder="1" applyAlignment="1">
      <x:alignment horizontal="left" vertical="center"/>
    </x:xf>
    <x:xf numFmtId="0" fontId="2" fillId="0" borderId="37" xfId="0" applyNumberFormat="1" applyFont="1" applyFill="1" applyBorder="1" applyAlignment="1">
      <x:alignment horizontal="left" vertical="center"/>
    </x:xf>
    <x:xf numFmtId="0" fontId="2" fillId="0" borderId="21" xfId="0" applyNumberFormat="1" applyFont="1" applyFill="1" applyBorder="1" applyAlignment="1">
      <x:alignment horizontal="left" vertical="center"/>
    </x:xf>
    <x:xf numFmtId="0" fontId="2" fillId="0" borderId="39" xfId="0" applyNumberFormat="1" applyFont="1" applyFill="1" applyBorder="1" applyAlignment="1">
      <x:alignment horizontal="left" vertical="center"/>
    </x:xf>
    <x:xf numFmtId="0" fontId="2" fillId="0" borderId="40" xfId="0" applyNumberFormat="1" applyFont="1" applyFill="1" applyBorder="1" applyAlignment="1">
      <x:alignment horizontal="left" vertical="center"/>
    </x:xf>
    <x:xf numFmtId="0" fontId="2" fillId="0" borderId="28" xfId="0" applyNumberFormat="1" applyFont="1" applyFill="1" applyBorder="1" applyAlignment="1">
      <x:alignment horizontal="left" vertical="center"/>
    </x:xf>
    <x:xf numFmtId="0" fontId="2" fillId="5" borderId="30" xfId="0" applyNumberFormat="1" applyFont="1" applyFill="1" applyBorder="1" applyAlignment="1">
      <x:alignment horizontal="left" vertical="center"/>
    </x:xf>
    <x:xf numFmtId="0" fontId="2" fillId="0" borderId="30" xfId="0" applyNumberFormat="1" applyFont="1" applyFill="1" applyBorder="1" applyAlignment="1">
      <x:alignment horizontal="left" vertical="center"/>
    </x:xf>
    <x:xf numFmtId="0" fontId="2" fillId="0" borderId="33" xfId="0" applyNumberFormat="1" applyFont="1" applyFill="1" applyBorder="1" applyAlignment="1">
      <x:alignment horizontal="left" vertical="center"/>
    </x:xf>
    <x:xf numFmtId="0" fontId="2" fillId="0" borderId="36" xfId="0" applyNumberFormat="1" applyFont="1" applyFill="1" applyBorder="1" applyAlignment="1">
      <x:alignment horizontal="left" vertical="center"/>
    </x:xf>
    <x:xf numFmtId="0" fontId="2" fillId="5" borderId="38" xfId="0" applyNumberFormat="1" applyFont="1" applyFill="1" applyBorder="1" applyAlignment="1">
      <x:alignment horizontal="left" vertical="center"/>
    </x:xf>
    <x:xf numFmtId="0" fontId="2" fillId="0" borderId="38" xfId="0" applyNumberFormat="1" applyFont="1" applyFill="1" applyBorder="1" applyAlignment="1">
      <x:alignment horizontal="left" vertical="center"/>
    </x:xf>
    <x:xf numFmtId="0" fontId="2" fillId="0" borderId="4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10" fillId="0" borderId="0" xfId="0" applyNumberFormat="1" applyFont="1" applyFill="1" applyBorder="1" applyAlignment="1">
      <x:alignment vertical="center"/>
    </x:xf>
    <x:xf numFmtId="0" fontId="10" fillId="4" borderId="42" xfId="0" applyNumberFormat="1" applyFont="1" applyFill="1" applyBorder="1" applyAlignment="1">
      <x:alignment vertical="center"/>
    </x:xf>
    <x:xf numFmtId="200" fontId="10" fillId="4" borderId="43" xfId="0" applyNumberFormat="1" applyFont="1" applyFill="1" applyBorder="1" applyAlignment="1">
      <x:alignment vertical="center"/>
    </x:xf>
    <x:xf numFmtId="0" fontId="10" fillId="4" borderId="43" xfId="0" applyNumberFormat="1" applyFont="1" applyFill="1" applyBorder="1" applyAlignment="1">
      <x:alignment vertical="center"/>
    </x:xf>
    <x:xf numFmtId="0" fontId="10" fillId="4" borderId="46" xfId="0" applyNumberFormat="1" applyFont="1" applyFill="1" applyBorder="1" applyAlignment="1">
      <x:alignment vertical="center"/>
    </x:xf>
    <x:xf numFmtId="0" fontId="10" fillId="0" borderId="1" xfId="0" applyNumberFormat="1" applyFont="1" applyFill="1" applyBorder="1" applyAlignment="1">
      <x:alignment vertical="center"/>
    </x:xf>
    <x:xf numFmtId="0" fontId="10" fillId="4" borderId="44" xfId="0" applyNumberFormat="1" applyFont="1" applyFill="1" applyBorder="1" applyAlignment="1">
      <x:alignment vertical="center"/>
    </x:xf>
    <x:xf numFmtId="200" fontId="10" fillId="4" borderId="45" xfId="0" applyNumberFormat="1" applyFont="1" applyFill="1" applyBorder="1" applyAlignment="1">
      <x:alignment vertical="center"/>
    </x:xf>
    <x:xf numFmtId="0" fontId="10" fillId="4" borderId="45" xfId="0" applyNumberFormat="1" applyFont="1" applyFill="1" applyBorder="1" applyAlignment="1">
      <x:alignment vertical="center"/>
    </x:xf>
    <x:xf numFmtId="0" fontId="10" fillId="4" borderId="47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horizontal="center" vertical="center" wrapText="0"/>
    </x:xf>
    <x:xf numFmtId="0" fontId="2" fillId="3" borderId="0" xfId="0" applyNumberFormat="1" applyFont="1" applyFill="1" applyBorder="1" applyAlignment="1">
      <x:alignment horizontal="left" vertical="center" wrapText="0"/>
    </x:xf>
    <x:xf numFmtId="0" fontId="10" fillId="0" borderId="0" xfId="0" applyNumberFormat="1" applyFont="1" applyFill="1" applyBorder="1" applyAlignment="1">
      <x:alignment vertical="center" wrapText="0"/>
    </x:xf>
    <x:xf numFmtId="0" fontId="4" fillId="6" borderId="0" xfId="0" applyNumberFormat="1" applyFont="1" applyFill="1" applyBorder="1" applyAlignment="1">
      <x:alignment horizontal="left" vertical="center" wrapText="0"/>
    </x:xf>
    <x:xf numFmtId="0" fontId="10" fillId="4" borderId="42" xfId="0" applyNumberFormat="1" applyFont="1" applyFill="1" applyBorder="1" applyAlignment="1">
      <x:alignment vertical="center" wrapText="0"/>
    </x:xf>
    <x:xf numFmtId="200" fontId="10" fillId="4" borderId="43" xfId="0" applyNumberFormat="1" applyFont="1" applyFill="1" applyBorder="1" applyAlignment="1">
      <x:alignment vertical="center" wrapText="0"/>
    </x:xf>
    <x:xf numFmtId="0" fontId="10" fillId="4" borderId="43" xfId="0" applyNumberFormat="1" applyFont="1" applyFill="1" applyBorder="1" applyAlignment="1">
      <x:alignment vertical="center" wrapText="0"/>
    </x:xf>
    <x:xf numFmtId="0" fontId="10" fillId="4" borderId="46" xfId="0" applyNumberFormat="1" applyFont="1" applyFill="1" applyBorder="1" applyAlignment="1">
      <x:alignment vertical="center" wrapText="0"/>
    </x:xf>
    <x:xf numFmtId="0" fontId="5" fillId="7" borderId="0" xfId="0" applyNumberFormat="1" applyFont="1" applyFill="1" applyBorder="1" applyAlignment="1">
      <x:alignment horizontal="left" vertical="center" wrapText="0"/>
    </x:xf>
    <x:xf numFmtId="0" fontId="2" fillId="8" borderId="2" xfId="0" applyNumberFormat="1" applyFont="1" applyFill="1" applyBorder="1" applyAlignment="1">
      <x:alignment vertical="center" wrapText="0"/>
    </x:xf>
    <x:xf numFmtId="0" fontId="2" fillId="8" borderId="3" xfId="0" applyNumberFormat="1" applyFont="1" applyFill="1" applyBorder="1" applyAlignment="1">
      <x:alignment vertical="center" wrapText="0"/>
    </x:xf>
    <x:xf numFmtId="0" fontId="3" fillId="7" borderId="3" xfId="0" applyNumberFormat="1" applyFont="1" applyFill="1" applyBorder="1" applyAlignment="1">
      <x:alignment horizontal="center" vertical="center" wrapText="0"/>
    </x:xf>
    <x:xf numFmtId="0" fontId="6" fillId="9" borderId="3" xfId="0" applyNumberFormat="1" applyFont="1" applyFill="1" applyBorder="1" applyAlignment="1">
      <x:alignment horizontal="center" vertical="center" wrapText="0"/>
    </x:xf>
    <x:xf numFmtId="0" fontId="6" fillId="10" borderId="3" xfId="0" applyNumberFormat="1" applyFont="1" applyFill="1" applyBorder="1" applyAlignment="1">
      <x:alignment horizontal="center" vertical="center" wrapText="0"/>
    </x:xf>
    <x:xf numFmtId="0" fontId="6" fillId="11" borderId="3" xfId="0" applyNumberFormat="1" applyFont="1" applyFill="1" applyBorder="1" applyAlignment="1">
      <x:alignment horizontal="center" vertical="center" wrapText="0"/>
    </x:xf>
    <x:xf numFmtId="0" fontId="6" fillId="12" borderId="3" xfId="0" applyNumberFormat="1" applyFont="1" applyFill="1" applyBorder="1" applyAlignment="1">
      <x:alignment horizontal="center" vertical="center" wrapText="0"/>
    </x:xf>
    <x:xf numFmtId="0" fontId="6" fillId="13" borderId="3" xfId="0" applyNumberFormat="1" applyFont="1" applyFill="1" applyBorder="1" applyAlignment="1">
      <x:alignment horizontal="center" vertical="center" wrapText="0"/>
    </x:xf>
    <x:xf numFmtId="0" fontId="2" fillId="8" borderId="4" xfId="0" applyNumberFormat="1" applyFont="1" applyFill="1" applyBorder="1" applyAlignment="1">
      <x:alignment vertical="center" wrapText="0"/>
    </x:xf>
    <x:xf numFmtId="0" fontId="7" fillId="2" borderId="0" xfId="0" applyNumberFormat="1" applyFont="1" applyFill="1" applyBorder="1" applyAlignment="1">
      <x:alignment horizontal="left" vertical="center" wrapText="0"/>
    </x:xf>
    <x:xf numFmtId="0" fontId="8" fillId="7" borderId="2" xfId="0" applyNumberFormat="1" applyFont="1" applyFill="1" applyBorder="1" applyAlignment="1">
      <x:alignment horizontal="center" vertical="center" wrapText="0"/>
    </x:xf>
    <x:xf numFmtId="0" fontId="8" fillId="7" borderId="3" xfId="0" applyNumberFormat="1" applyFont="1" applyFill="1" applyBorder="1" applyAlignment="1">
      <x:alignment horizontal="center" vertical="center" wrapText="0"/>
    </x:xf>
    <x:xf numFmtId="0" fontId="8" fillId="7" borderId="4" xfId="0" applyNumberFormat="1" applyFont="1" applyFill="1" applyBorder="1" applyAlignment="1">
      <x:alignment horizontal="center" vertical="center" wrapText="0"/>
    </x:xf>
    <x:xf numFmtId="0" fontId="9" fillId="0" borderId="26" xfId="0" applyNumberFormat="1" applyFont="1" applyFill="1" applyBorder="1" applyAlignment="1">
      <x:alignment horizontal="left" vertical="center" wrapText="0"/>
    </x:xf>
    <x:xf numFmtId="0" fontId="9" fillId="0" borderId="27" xfId="0" applyNumberFormat="1" applyFont="1" applyFill="1" applyBorder="1" applyAlignment="1">
      <x:alignment horizontal="left" vertical="center" wrapText="0"/>
    </x:xf>
    <x:xf numFmtId="0" fontId="9" fillId="0" borderId="27" xfId="0" applyNumberFormat="1" applyFont="1" applyFill="1" applyBorder="1" applyAlignment="1">
      <x:alignment horizontal="center" vertical="center" wrapText="0"/>
    </x:xf>
    <x:xf numFmtId="201" fontId="9" fillId="0" borderId="27" xfId="0" applyNumberFormat="1" applyFont="1" applyFill="1" applyBorder="1" applyAlignment="1">
      <x:alignment horizontal="center" vertical="center" wrapText="0"/>
    </x:xf>
    <x:xf numFmtId="0" fontId="9" fillId="0" borderId="28" xfId="0" applyNumberFormat="1" applyFont="1" applyFill="1" applyBorder="1" applyAlignment="1">
      <x:alignment horizontal="left" vertical="center" wrapText="0"/>
    </x:xf>
    <x:xf numFmtId="0" fontId="9" fillId="5" borderId="29" xfId="0" applyNumberFormat="1" applyFont="1" applyFill="1" applyBorder="1" applyAlignment="1">
      <x:alignment horizontal="left" vertical="center" wrapText="0"/>
    </x:xf>
    <x:xf numFmtId="0" fontId="9" fillId="5" borderId="12" xfId="0" applyNumberFormat="1" applyFont="1" applyFill="1" applyBorder="1" applyAlignment="1">
      <x:alignment horizontal="left" vertical="center" wrapText="0"/>
    </x:xf>
    <x:xf numFmtId="0" fontId="9" fillId="5" borderId="12" xfId="0" applyNumberFormat="1" applyFont="1" applyFill="1" applyBorder="1" applyAlignment="1">
      <x:alignment horizontal="center" vertical="center" wrapText="0"/>
    </x:xf>
    <x:xf numFmtId="201" fontId="9" fillId="5" borderId="12" xfId="0" applyNumberFormat="1" applyFont="1" applyFill="1" applyBorder="1" applyAlignment="1">
      <x:alignment horizontal="center" vertical="center" wrapText="0"/>
    </x:xf>
    <x:xf numFmtId="0" fontId="9" fillId="5" borderId="30" xfId="0" applyNumberFormat="1" applyFont="1" applyFill="1" applyBorder="1" applyAlignment="1">
      <x:alignment horizontal="left" vertical="center" wrapText="0"/>
    </x:xf>
    <x:xf numFmtId="0" fontId="9" fillId="0" borderId="29" xfId="0" applyNumberFormat="1" applyFont="1" applyFill="1" applyBorder="1" applyAlignment="1">
      <x:alignment horizontal="left" vertical="center" wrapText="0"/>
    </x:xf>
    <x:xf numFmtId="0" fontId="9" fillId="0" borderId="12" xfId="0" applyNumberFormat="1" applyFont="1" applyFill="1" applyBorder="1" applyAlignment="1">
      <x:alignment horizontal="left" vertical="center" wrapText="0"/>
    </x:xf>
    <x:xf numFmtId="0" fontId="9" fillId="0" borderId="12" xfId="0" applyNumberFormat="1" applyFont="1" applyFill="1" applyBorder="1" applyAlignment="1">
      <x:alignment horizontal="center" vertical="center" wrapText="0"/>
    </x:xf>
    <x:xf numFmtId="201" fontId="9" fillId="0" borderId="12" xfId="0" applyNumberFormat="1" applyFont="1" applyFill="1" applyBorder="1" applyAlignment="1">
      <x:alignment horizontal="center" vertical="center" wrapText="0"/>
    </x:xf>
    <x:xf numFmtId="0" fontId="9" fillId="0" borderId="30" xfId="0" applyNumberFormat="1" applyFont="1" applyFill="1" applyBorder="1" applyAlignment="1">
      <x:alignment horizontal="left" vertical="center" wrapText="0"/>
    </x:xf>
    <x:xf numFmtId="0" fontId="9" fillId="0" borderId="31" xfId="0" applyNumberFormat="1" applyFont="1" applyFill="1" applyBorder="1" applyAlignment="1">
      <x:alignment horizontal="left" vertical="center" wrapText="0"/>
    </x:xf>
    <x:xf numFmtId="0" fontId="9" fillId="0" borderId="32" xfId="0" applyNumberFormat="1" applyFont="1" applyFill="1" applyBorder="1" applyAlignment="1">
      <x:alignment horizontal="left" vertical="center" wrapText="0"/>
    </x:xf>
    <x:xf numFmtId="0" fontId="9" fillId="0" borderId="32" xfId="0" applyNumberFormat="1" applyFont="1" applyFill="1" applyBorder="1" applyAlignment="1">
      <x:alignment horizontal="center" vertical="center" wrapText="0"/>
    </x:xf>
    <x:xf numFmtId="201" fontId="9" fillId="0" borderId="32" xfId="0" applyNumberFormat="1" applyFont="1" applyFill="1" applyBorder="1" applyAlignment="1">
      <x:alignment horizontal="center" vertical="center" wrapText="0"/>
    </x:xf>
    <x:xf numFmtId="0" fontId="9" fillId="0" borderId="33" xfId="0" applyNumberFormat="1" applyFont="1" applyFill="1" applyBorder="1" applyAlignment="1">
      <x:alignment horizontal="left" vertical="center" wrapText="0"/>
    </x:xf>
    <x:xf numFmtId="0" fontId="3" fillId="7" borderId="2" xfId="0" applyNumberFormat="1" applyFont="1" applyFill="1" applyBorder="1" applyAlignment="1">
      <x:alignment horizontal="center" vertical="center" wrapText="0"/>
    </x:xf>
    <x:xf numFmtId="0" fontId="3" fillId="7" borderId="4" xfId="0" applyNumberFormat="1" applyFont="1" applyFill="1" applyBorder="1" applyAlignment="1">
      <x:alignment horizontal="center" vertical="center" wrapText="0"/>
    </x:xf>
    <x:xf numFmtId="0" fontId="2" fillId="0" borderId="26" xfId="0" applyNumberFormat="1" applyFont="1" applyFill="1" applyBorder="1" applyAlignment="1">
      <x:alignment horizontal="left" vertical="center" wrapText="0"/>
    </x:xf>
    <x:xf numFmtId="0" fontId="2" fillId="0" borderId="27" xfId="0" applyNumberFormat="1" applyFont="1" applyFill="1" applyBorder="1" applyAlignment="1">
      <x:alignment horizontal="left" vertical="center" wrapText="0"/>
    </x:xf>
    <x:xf numFmtId="201" fontId="2" fillId="0" borderId="27" xfId="0" applyNumberFormat="1" applyFont="1" applyFill="1" applyBorder="1" applyAlignment="1">
      <x:alignment vertical="center" wrapText="0"/>
    </x:xf>
    <x:xf numFmtId="0" fontId="2" fillId="0" borderId="27" xfId="0" applyNumberFormat="1" applyFont="1" applyFill="1" applyBorder="1" applyAlignment="1">
      <x:alignment vertical="center" wrapText="0"/>
    </x:xf>
    <x:xf numFmtId="0" fontId="2" fillId="0" borderId="28" xfId="0" applyNumberFormat="1" applyFont="1" applyFill="1" applyBorder="1" applyAlignment="1">
      <x:alignment horizontal="left" vertical="center" wrapText="0"/>
    </x:xf>
    <x:xf numFmtId="0" fontId="2" fillId="5" borderId="29" xfId="0" applyNumberFormat="1" applyFont="1" applyFill="1" applyBorder="1" applyAlignment="1">
      <x:alignment horizontal="left" vertical="center" wrapText="0"/>
    </x:xf>
    <x:xf numFmtId="0" fontId="2" fillId="5" borderId="12" xfId="0" applyNumberFormat="1" applyFont="1" applyFill="1" applyBorder="1" applyAlignment="1">
      <x:alignment horizontal="left" vertical="center" wrapText="0"/>
    </x:xf>
    <x:xf numFmtId="201" fontId="2" fillId="5" borderId="12" xfId="0" applyNumberFormat="1" applyFont="1" applyFill="1" applyBorder="1" applyAlignment="1">
      <x:alignment vertical="center" wrapText="0"/>
    </x:xf>
    <x:xf numFmtId="0" fontId="2" fillId="5" borderId="12" xfId="0" applyNumberFormat="1" applyFont="1" applyFill="1" applyBorder="1" applyAlignment="1">
      <x:alignment vertical="center" wrapText="0"/>
    </x:xf>
    <x:xf numFmtId="0" fontId="2" fillId="5" borderId="30" xfId="0" applyNumberFormat="1" applyFont="1" applyFill="1" applyBorder="1" applyAlignment="1">
      <x:alignment horizontal="left" vertical="center" wrapText="0"/>
    </x:xf>
    <x:xf numFmtId="0" fontId="2" fillId="0" borderId="29" xfId="0" applyNumberFormat="1" applyFont="1" applyFill="1" applyBorder="1" applyAlignment="1">
      <x:alignment horizontal="left" vertical="center" wrapText="0"/>
    </x:xf>
    <x:xf numFmtId="0" fontId="2" fillId="0" borderId="12" xfId="0" applyNumberFormat="1" applyFont="1" applyFill="1" applyBorder="1" applyAlignment="1">
      <x:alignment horizontal="left" vertical="center" wrapText="0"/>
    </x:xf>
    <x:xf numFmtId="201" fontId="2" fillId="0" borderId="12" xfId="0" applyNumberFormat="1" applyFont="1" applyFill="1" applyBorder="1" applyAlignment="1">
      <x:alignment vertical="center" wrapText="0"/>
    </x:xf>
    <x:xf numFmtId="0" fontId="2" fillId="0" borderId="12" xfId="0" applyNumberFormat="1" applyFont="1" applyFill="1" applyBorder="1" applyAlignment="1">
      <x:alignment vertical="center" wrapText="0"/>
    </x:xf>
    <x:xf numFmtId="0" fontId="2" fillId="0" borderId="30" xfId="0" applyNumberFormat="1" applyFont="1" applyFill="1" applyBorder="1" applyAlignment="1">
      <x:alignment horizontal="left" vertical="center" wrapText="0"/>
    </x:xf>
    <x:xf numFmtId="0" fontId="2" fillId="0" borderId="31" xfId="0" applyNumberFormat="1" applyFont="1" applyFill="1" applyBorder="1" applyAlignment="1">
      <x:alignment horizontal="left" vertical="center" wrapText="0"/>
    </x:xf>
    <x:xf numFmtId="0" fontId="2" fillId="0" borderId="32" xfId="0" applyNumberFormat="1" applyFont="1" applyFill="1" applyBorder="1" applyAlignment="1">
      <x:alignment horizontal="left" vertical="center" wrapText="0"/>
    </x:xf>
    <x:xf numFmtId="201" fontId="2" fillId="0" borderId="32" xfId="0" applyNumberFormat="1" applyFont="1" applyFill="1" applyBorder="1" applyAlignment="1">
      <x:alignment vertical="center" wrapText="0"/>
    </x:xf>
    <x:xf numFmtId="0" fontId="2" fillId="0" borderId="32" xfId="0" applyNumberFormat="1" applyFont="1" applyFill="1" applyBorder="1" applyAlignment="1">
      <x:alignment vertical="center" wrapText="0"/>
    </x:xf>
    <x:xf numFmtId="0" fontId="2" fillId="0" borderId="33" xfId="0" applyNumberFormat="1" applyFont="1" applyFill="1" applyBorder="1" applyAlignment="1">
      <x:alignment horizontal="left" vertical="center" wrapText="0"/>
    </x:xf>
    <x:xf numFmtId="0" fontId="1" fillId="2" borderId="1" xfId="0" applyNumberFormat="1" applyFont="1" applyFill="1" applyBorder="1" applyAlignment="1">
      <x:alignment horizontal="center" vertical="center" wrapText="0"/>
    </x:xf>
    <x:xf numFmtId="0" fontId="2" fillId="3" borderId="1" xfId="0" applyNumberFormat="1" applyFont="1" applyFill="1" applyBorder="1" applyAlignment="1">
      <x:alignment horizontal="left" vertical="center" wrapText="0"/>
    </x:xf>
    <x:xf numFmtId="0" fontId="10" fillId="0" borderId="1" xfId="0" applyNumberFormat="1" applyFont="1" applyFill="1" applyBorder="1" applyAlignment="1">
      <x:alignment vertical="center" wrapText="0"/>
    </x:xf>
    <x:xf numFmtId="0" fontId="4" fillId="6" borderId="1" xfId="0" applyNumberFormat="1" applyFont="1" applyFill="1" applyBorder="1" applyAlignment="1">
      <x:alignment horizontal="left" vertical="center" wrapText="0"/>
    </x:xf>
    <x:xf numFmtId="0" fontId="10" fillId="4" borderId="44" xfId="0" applyNumberFormat="1" applyFont="1" applyFill="1" applyBorder="1" applyAlignment="1">
      <x:alignment vertical="center" wrapText="0"/>
    </x:xf>
    <x:xf numFmtId="200" fontId="10" fillId="4" borderId="45" xfId="0" applyNumberFormat="1" applyFont="1" applyFill="1" applyBorder="1" applyAlignment="1">
      <x:alignment vertical="center" wrapText="0"/>
    </x:xf>
    <x:xf numFmtId="0" fontId="10" fillId="4" borderId="45" xfId="0" applyNumberFormat="1" applyFont="1" applyFill="1" applyBorder="1" applyAlignment="1">
      <x:alignment vertical="center" wrapText="0"/>
    </x:xf>
    <x:xf numFmtId="0" fontId="10" fillId="4" borderId="47" xfId="0" applyNumberFormat="1" applyFont="1" applyFill="1" applyBorder="1" applyAlignment="1">
      <x:alignment vertical="center" wrapText="0"/>
    </x:xf>
    <x:xf numFmtId="0" fontId="5" fillId="7" borderId="1" xfId="0" applyNumberFormat="1" applyFont="1" applyFill="1" applyBorder="1" applyAlignment="1">
      <x:alignment horizontal="left" vertical="center" wrapText="0"/>
    </x:xf>
    <x:xf numFmtId="0" fontId="2" fillId="8" borderId="5" xfId="0" applyNumberFormat="1" applyFont="1" applyFill="1" applyBorder="1" applyAlignment="1">
      <x:alignment vertical="center" wrapText="0"/>
    </x:xf>
    <x:xf numFmtId="0" fontId="2" fillId="8" borderId="6" xfId="0" applyNumberFormat="1" applyFont="1" applyFill="1" applyBorder="1" applyAlignment="1">
      <x:alignment vertical="center" wrapText="0"/>
    </x:xf>
    <x:xf numFmtId="0" fontId="3" fillId="7" borderId="6" xfId="0" applyNumberFormat="1" applyFont="1" applyFill="1" applyBorder="1" applyAlignment="1">
      <x:alignment horizontal="center" vertical="center" wrapText="0"/>
    </x:xf>
    <x:xf numFmtId="0" fontId="6" fillId="9" borderId="6" xfId="0" applyNumberFormat="1" applyFont="1" applyFill="1" applyBorder="1" applyAlignment="1">
      <x:alignment horizontal="center" vertical="center" wrapText="0"/>
    </x:xf>
    <x:xf numFmtId="0" fontId="6" fillId="10" borderId="6" xfId="0" applyNumberFormat="1" applyFont="1" applyFill="1" applyBorder="1" applyAlignment="1">
      <x:alignment horizontal="center" vertical="center" wrapText="0"/>
    </x:xf>
    <x:xf numFmtId="0" fontId="6" fillId="11" borderId="6" xfId="0" applyNumberFormat="1" applyFont="1" applyFill="1" applyBorder="1" applyAlignment="1">
      <x:alignment horizontal="center" vertical="center" wrapText="0"/>
    </x:xf>
    <x:xf numFmtId="0" fontId="6" fillId="12" borderId="6" xfId="0" applyNumberFormat="1" applyFont="1" applyFill="1" applyBorder="1" applyAlignment="1">
      <x:alignment horizontal="center" vertical="center" wrapText="0"/>
    </x:xf>
    <x:xf numFmtId="0" fontId="6" fillId="13" borderId="6" xfId="0" applyNumberFormat="1" applyFont="1" applyFill="1" applyBorder="1" applyAlignment="1">
      <x:alignment horizontal="center" vertical="center" wrapText="0"/>
    </x:xf>
    <x:xf numFmtId="0" fontId="2" fillId="8" borderId="7" xfId="0" applyNumberFormat="1" applyFont="1" applyFill="1" applyBorder="1" applyAlignment="1">
      <x:alignment vertical="center" wrapText="0"/>
    </x:xf>
    <x:xf numFmtId="0" fontId="7" fillId="2" borderId="1" xfId="0" applyNumberFormat="1" applyFont="1" applyFill="1" applyBorder="1" applyAlignment="1">
      <x:alignment horizontal="left" vertical="center" wrapText="0"/>
    </x:xf>
    <x:xf numFmtId="0" fontId="8" fillId="7" borderId="5" xfId="0" applyNumberFormat="1" applyFont="1" applyFill="1" applyBorder="1" applyAlignment="1">
      <x:alignment horizontal="center" vertical="center" wrapText="0"/>
    </x:xf>
    <x:xf numFmtId="0" fontId="8" fillId="7" borderId="6" xfId="0" applyNumberFormat="1" applyFont="1" applyFill="1" applyBorder="1" applyAlignment="1">
      <x:alignment horizontal="center" vertical="center" wrapText="0"/>
    </x:xf>
    <x:xf numFmtId="0" fontId="8" fillId="7" borderId="7" xfId="0" applyNumberFormat="1" applyFont="1" applyFill="1" applyBorder="1" applyAlignment="1">
      <x:alignment horizontal="center" vertical="center" wrapText="0"/>
    </x:xf>
    <x:xf numFmtId="0" fontId="9" fillId="0" borderId="34" xfId="0" applyNumberFormat="1" applyFont="1" applyFill="1" applyBorder="1" applyAlignment="1">
      <x:alignment horizontal="left" vertical="center" wrapText="0"/>
    </x:xf>
    <x:xf numFmtId="0" fontId="9" fillId="0" borderId="35" xfId="0" applyNumberFormat="1" applyFont="1" applyFill="1" applyBorder="1" applyAlignment="1">
      <x:alignment horizontal="left" vertical="center" wrapText="0"/>
    </x:xf>
    <x:xf numFmtId="0" fontId="9" fillId="0" borderId="35" xfId="0" applyNumberFormat="1" applyFont="1" applyFill="1" applyBorder="1" applyAlignment="1">
      <x:alignment horizontal="center" vertical="center" wrapText="0"/>
    </x:xf>
    <x:xf numFmtId="201" fontId="9" fillId="0" borderId="35" xfId="0" applyNumberFormat="1" applyFont="1" applyFill="1" applyBorder="1" applyAlignment="1">
      <x:alignment horizontal="center" vertical="center" wrapText="0"/>
    </x:xf>
    <x:xf numFmtId="0" fontId="9" fillId="0" borderId="36" xfId="0" applyNumberFormat="1" applyFont="1" applyFill="1" applyBorder="1" applyAlignment="1">
      <x:alignment horizontal="left" vertical="center" wrapText="0"/>
    </x:xf>
    <x:xf numFmtId="0" fontId="9" fillId="5" borderId="37" xfId="0" applyNumberFormat="1" applyFont="1" applyFill="1" applyBorder="1" applyAlignment="1">
      <x:alignment horizontal="left" vertical="center" wrapText="0"/>
    </x:xf>
    <x:xf numFmtId="0" fontId="9" fillId="5" borderId="21" xfId="0" applyNumberFormat="1" applyFont="1" applyFill="1" applyBorder="1" applyAlignment="1">
      <x:alignment horizontal="left" vertical="center" wrapText="0"/>
    </x:xf>
    <x:xf numFmtId="0" fontId="9" fillId="5" borderId="21" xfId="0" applyNumberFormat="1" applyFont="1" applyFill="1" applyBorder="1" applyAlignment="1">
      <x:alignment horizontal="center" vertical="center" wrapText="0"/>
    </x:xf>
    <x:xf numFmtId="201" fontId="9" fillId="5" borderId="21" xfId="0" applyNumberFormat="1" applyFont="1" applyFill="1" applyBorder="1" applyAlignment="1">
      <x:alignment horizontal="center" vertical="center" wrapText="0"/>
    </x:xf>
    <x:xf numFmtId="0" fontId="9" fillId="5" borderId="38" xfId="0" applyNumberFormat="1" applyFont="1" applyFill="1" applyBorder="1" applyAlignment="1">
      <x:alignment horizontal="left" vertical="center" wrapText="0"/>
    </x:xf>
    <x:xf numFmtId="0" fontId="9" fillId="0" borderId="37" xfId="0" applyNumberFormat="1" applyFont="1" applyFill="1" applyBorder="1" applyAlignment="1">
      <x:alignment horizontal="left" vertical="center" wrapText="0"/>
    </x:xf>
    <x:xf numFmtId="0" fontId="9" fillId="0" borderId="21" xfId="0" applyNumberFormat="1" applyFont="1" applyFill="1" applyBorder="1" applyAlignment="1">
      <x:alignment horizontal="left" vertical="center" wrapText="0"/>
    </x:xf>
    <x:xf numFmtId="0" fontId="9" fillId="0" borderId="21" xfId="0" applyNumberFormat="1" applyFont="1" applyFill="1" applyBorder="1" applyAlignment="1">
      <x:alignment horizontal="center" vertical="center" wrapText="0"/>
    </x:xf>
    <x:xf numFmtId="201" fontId="9" fillId="0" borderId="21" xfId="0" applyNumberFormat="1" applyFont="1" applyFill="1" applyBorder="1" applyAlignment="1">
      <x:alignment horizontal="center" vertical="center" wrapText="0"/>
    </x:xf>
    <x:xf numFmtId="0" fontId="9" fillId="0" borderId="38" xfId="0" applyNumberFormat="1" applyFont="1" applyFill="1" applyBorder="1" applyAlignment="1">
      <x:alignment horizontal="left" vertical="center" wrapText="0"/>
    </x:xf>
    <x:xf numFmtId="0" fontId="9" fillId="0" borderId="39" xfId="0" applyNumberFormat="1" applyFont="1" applyFill="1" applyBorder="1" applyAlignment="1">
      <x:alignment horizontal="left" vertical="center" wrapText="0"/>
    </x:xf>
    <x:xf numFmtId="0" fontId="9" fillId="0" borderId="40" xfId="0" applyNumberFormat="1" applyFont="1" applyFill="1" applyBorder="1" applyAlignment="1">
      <x:alignment horizontal="left" vertical="center" wrapText="0"/>
    </x:xf>
    <x:xf numFmtId="0" fontId="9" fillId="0" borderId="40" xfId="0" applyNumberFormat="1" applyFont="1" applyFill="1" applyBorder="1" applyAlignment="1">
      <x:alignment horizontal="center" vertical="center" wrapText="0"/>
    </x:xf>
    <x:xf numFmtId="201" fontId="9" fillId="0" borderId="40" xfId="0" applyNumberFormat="1" applyFont="1" applyFill="1" applyBorder="1" applyAlignment="1">
      <x:alignment horizontal="center" vertical="center" wrapText="0"/>
    </x:xf>
    <x:xf numFmtId="0" fontId="9" fillId="0" borderId="41" xfId="0" applyNumberFormat="1" applyFont="1" applyFill="1" applyBorder="1" applyAlignment="1">
      <x:alignment horizontal="left" vertical="center" wrapText="0"/>
    </x:xf>
    <x:xf numFmtId="0" fontId="3" fillId="7" borderId="5" xfId="0" applyNumberFormat="1" applyFont="1" applyFill="1" applyBorder="1" applyAlignment="1">
      <x:alignment horizontal="center" vertical="center" wrapText="0"/>
    </x:xf>
    <x:xf numFmtId="0" fontId="3" fillId="7" borderId="7" xfId="0" applyNumberFormat="1" applyFont="1" applyFill="1" applyBorder="1" applyAlignment="1">
      <x:alignment horizontal="center" vertical="center" wrapText="0"/>
    </x:xf>
    <x:xf numFmtId="0" fontId="2" fillId="0" borderId="34" xfId="0" applyNumberFormat="1" applyFont="1" applyFill="1" applyBorder="1" applyAlignment="1">
      <x:alignment horizontal="left" vertical="center" wrapText="0"/>
    </x:xf>
    <x:xf numFmtId="0" fontId="2" fillId="0" borderId="35" xfId="0" applyNumberFormat="1" applyFont="1" applyFill="1" applyBorder="1" applyAlignment="1">
      <x:alignment horizontal="left" vertical="center" wrapText="0"/>
    </x:xf>
    <x:xf numFmtId="201" fontId="2" fillId="0" borderId="35" xfId="0" applyNumberFormat="1" applyFont="1" applyFill="1" applyBorder="1" applyAlignment="1">
      <x:alignment vertical="center" wrapText="0"/>
    </x:xf>
    <x:xf numFmtId="0" fontId="2" fillId="0" borderId="35" xfId="0" applyNumberFormat="1" applyFont="1" applyFill="1" applyBorder="1" applyAlignment="1">
      <x:alignment vertical="center" wrapText="0"/>
    </x:xf>
    <x:xf numFmtId="0" fontId="2" fillId="0" borderId="36" xfId="0" applyNumberFormat="1" applyFont="1" applyFill="1" applyBorder="1" applyAlignment="1">
      <x:alignment horizontal="left" vertical="center" wrapText="0"/>
    </x:xf>
    <x:xf numFmtId="0" fontId="2" fillId="5" borderId="37" xfId="0" applyNumberFormat="1" applyFont="1" applyFill="1" applyBorder="1" applyAlignment="1">
      <x:alignment horizontal="left" vertical="center" wrapText="0"/>
    </x:xf>
    <x:xf numFmtId="0" fontId="2" fillId="5" borderId="21" xfId="0" applyNumberFormat="1" applyFont="1" applyFill="1" applyBorder="1" applyAlignment="1">
      <x:alignment horizontal="left" vertical="center" wrapText="0"/>
    </x:xf>
    <x:xf numFmtId="201" fontId="2" fillId="5" borderId="21" xfId="0" applyNumberFormat="1" applyFont="1" applyFill="1" applyBorder="1" applyAlignment="1">
      <x:alignment vertical="center" wrapText="0"/>
    </x:xf>
    <x:xf numFmtId="0" fontId="2" fillId="5" borderId="21" xfId="0" applyNumberFormat="1" applyFont="1" applyFill="1" applyBorder="1" applyAlignment="1">
      <x:alignment vertical="center" wrapText="0"/>
    </x:xf>
    <x:xf numFmtId="0" fontId="2" fillId="5" borderId="38" xfId="0" applyNumberFormat="1" applyFont="1" applyFill="1" applyBorder="1" applyAlignment="1">
      <x:alignment horizontal="left" vertical="center" wrapText="0"/>
    </x:xf>
    <x:xf numFmtId="0" fontId="2" fillId="0" borderId="37" xfId="0" applyNumberFormat="1" applyFont="1" applyFill="1" applyBorder="1" applyAlignment="1">
      <x:alignment horizontal="left" vertical="center" wrapText="0"/>
    </x:xf>
    <x:xf numFmtId="0" fontId="2" fillId="0" borderId="21" xfId="0" applyNumberFormat="1" applyFont="1" applyFill="1" applyBorder="1" applyAlignment="1">
      <x:alignment horizontal="left" vertical="center" wrapText="0"/>
    </x:xf>
    <x:xf numFmtId="201" fontId="2" fillId="0" borderId="21" xfId="0" applyNumberFormat="1" applyFont="1" applyFill="1" applyBorder="1" applyAlignment="1">
      <x:alignment vertical="center" wrapText="0"/>
    </x:xf>
    <x:xf numFmtId="0" fontId="2" fillId="0" borderId="21" xfId="0" applyNumberFormat="1" applyFont="1" applyFill="1" applyBorder="1" applyAlignment="1">
      <x:alignment vertical="center" wrapText="0"/>
    </x:xf>
    <x:xf numFmtId="0" fontId="2" fillId="0" borderId="38" xfId="0" applyNumberFormat="1" applyFont="1" applyFill="1" applyBorder="1" applyAlignment="1">
      <x:alignment horizontal="left" vertical="center" wrapText="0"/>
    </x:xf>
    <x:xf numFmtId="0" fontId="2" fillId="0" borderId="39" xfId="0" applyNumberFormat="1" applyFont="1" applyFill="1" applyBorder="1" applyAlignment="1">
      <x:alignment horizontal="left" vertical="center" wrapText="0"/>
    </x:xf>
    <x:xf numFmtId="0" fontId="2" fillId="0" borderId="40" xfId="0" applyNumberFormat="1" applyFont="1" applyFill="1" applyBorder="1" applyAlignment="1">
      <x:alignment horizontal="left" vertical="center" wrapText="0"/>
    </x:xf>
    <x:xf numFmtId="201" fontId="2" fillId="0" borderId="40" xfId="0" applyNumberFormat="1" applyFont="1" applyFill="1" applyBorder="1" applyAlignment="1">
      <x:alignment vertical="center" wrapText="0"/>
    </x:xf>
    <x:xf numFmtId="0" fontId="2" fillId="0" borderId="40" xfId="0" applyNumberFormat="1" applyFont="1" applyFill="1" applyBorder="1" applyAlignment="1">
      <x:alignment vertical="center" wrapText="0"/>
    </x:xf>
    <x:xf numFmtId="0" fontId="2" fillId="0" borderId="41" xfId="0" applyNumberFormat="1" applyFont="1" applyFill="1" applyBorder="1" applyAlignment="1">
      <x:alignment horizontal="left" vertical="center" wrapText="0"/>
    </x:xf>
    <x:xf numFmtId="0" fontId="9" fillId="0" borderId="28" xfId="0" applyNumberFormat="1" applyFont="1" applyFill="1" applyBorder="1" applyAlignment="1">
      <x:alignment horizontal="left" vertical="center" wrapText="1"/>
    </x:xf>
    <x:xf numFmtId="0" fontId="9" fillId="5" borderId="30" xfId="0" applyNumberFormat="1" applyFont="1" applyFill="1" applyBorder="1" applyAlignment="1">
      <x:alignment horizontal="left" vertical="center" wrapText="1"/>
    </x:xf>
    <x:xf numFmtId="0" fontId="9" fillId="0" borderId="30" xfId="0" applyNumberFormat="1" applyFont="1" applyFill="1" applyBorder="1" applyAlignment="1">
      <x:alignment horizontal="left" vertical="center" wrapText="1"/>
    </x:xf>
    <x:xf numFmtId="0" fontId="9" fillId="0" borderId="33" xfId="0" applyNumberFormat="1" applyFont="1" applyFill="1" applyBorder="1" applyAlignment="1">
      <x:alignment horizontal="left" vertical="center" wrapText="1"/>
    </x:xf>
    <x:xf numFmtId="0" fontId="9" fillId="0" borderId="36" xfId="0" applyNumberFormat="1" applyFont="1" applyFill="1" applyBorder="1" applyAlignment="1">
      <x:alignment horizontal="left" vertical="center" wrapText="1"/>
    </x:xf>
    <x:xf numFmtId="0" fontId="9" fillId="5" borderId="38" xfId="0" applyNumberFormat="1" applyFont="1" applyFill="1" applyBorder="1" applyAlignment="1">
      <x:alignment horizontal="left" vertical="center" wrapText="1"/>
    </x:xf>
    <x:xf numFmtId="0" fontId="9" fillId="0" borderId="38" xfId="0" applyNumberFormat="1" applyFont="1" applyFill="1" applyBorder="1" applyAlignment="1">
      <x:alignment horizontal="left" vertical="center" wrapText="1"/>
    </x:xf>
    <x:xf numFmtId="0" fontId="9" fillId="0" borderId="41" xfId="0" applyNumberFormat="1" applyFont="1" applyFill="1" applyBorder="1" applyAlignment="1">
      <x:alignment horizontal="left" vertical="center" wrapText="1"/>
    </x:xf>
    <x:xf numFmtId="0" fontId="3" fillId="7" borderId="2" xfId="0" applyNumberFormat="1" applyFont="1" applyFill="1" applyBorder="1" applyAlignment="1">
      <x:alignment horizontal="center" vertical="center" wrapText="1"/>
    </x:xf>
    <x:xf numFmtId="0" fontId="3" fillId="7" borderId="3" xfId="0" applyNumberFormat="1" applyFont="1" applyFill="1" applyBorder="1" applyAlignment="1">
      <x:alignment horizontal="center" vertical="center" wrapText="1"/>
    </x:xf>
    <x:xf numFmtId="0" fontId="3" fillId="7" borderId="4" xfId="0" applyNumberFormat="1" applyFont="1" applyFill="1" applyBorder="1" applyAlignment="1">
      <x:alignment horizontal="center" vertical="center" wrapText="1"/>
    </x:xf>
    <x:xf numFmtId="0" fontId="3" fillId="7" borderId="5" xfId="0" applyNumberFormat="1" applyFont="1" applyFill="1" applyBorder="1" applyAlignment="1">
      <x:alignment horizontal="center" vertical="center" wrapText="1"/>
    </x:xf>
    <x:xf numFmtId="0" fontId="3" fillId="7" borderId="6" xfId="0" applyNumberFormat="1" applyFont="1" applyFill="1" applyBorder="1" applyAlignment="1">
      <x:alignment horizontal="center" vertical="center" wrapText="1"/>
    </x:xf>
    <x:xf numFmtId="0" fontId="3" fillId="7" borderId="7" xfId="0" applyNumberFormat="1" applyFont="1" applyFill="1" applyBorder="1" applyAlignment="1">
      <x:alignment horizontal="center" vertical="center" wrapText="1"/>
    </x:xf>
    <x:xf numFmtId="0" fontId="2" fillId="0" borderId="28" xfId="0" applyNumberFormat="1" applyFont="1" applyFill="1" applyBorder="1" applyAlignment="1">
      <x:alignment horizontal="left" vertical="center" wrapText="1"/>
    </x:xf>
    <x:xf numFmtId="0" fontId="2" fillId="5" borderId="30" xfId="0" applyNumberFormat="1" applyFont="1" applyFill="1" applyBorder="1" applyAlignment="1">
      <x:alignment horizontal="left" vertical="center" wrapText="1"/>
    </x:xf>
    <x:xf numFmtId="0" fontId="2" fillId="0" borderId="30" xfId="0" applyNumberFormat="1" applyFont="1" applyFill="1" applyBorder="1" applyAlignment="1">
      <x:alignment horizontal="left" vertical="center" wrapText="1"/>
    </x:xf>
    <x:xf numFmtId="0" fontId="2" fillId="0" borderId="33" xfId="0" applyNumberFormat="1" applyFont="1" applyFill="1" applyBorder="1" applyAlignment="1">
      <x:alignment horizontal="left" vertical="center" wrapText="1"/>
    </x:xf>
    <x:xf numFmtId="0" fontId="2" fillId="0" borderId="36" xfId="0" applyNumberFormat="1" applyFont="1" applyFill="1" applyBorder="1" applyAlignment="1">
      <x:alignment horizontal="left" vertical="center" wrapText="1"/>
    </x:xf>
    <x:xf numFmtId="0" fontId="2" fillId="5" borderId="38" xfId="0" applyNumberFormat="1" applyFont="1" applyFill="1" applyBorder="1" applyAlignment="1">
      <x:alignment horizontal="left" vertical="center" wrapText="1"/>
    </x:xf>
    <x:xf numFmtId="0" fontId="2" fillId="0" borderId="38" xfId="0" applyNumberFormat="1" applyFont="1" applyFill="1" applyBorder="1" applyAlignment="1">
      <x:alignment horizontal="left" vertical="center" wrapText="1"/>
    </x:xf>
    <x:xf numFmtId="0" fontId="2" fillId="0" borderId="41" xfId="0" applyNumberFormat="1" applyFont="1" applyFill="1" applyBorder="1" applyAlignment="1">
      <x:alignment horizontal="left" vertical="center" wrapText="1"/>
    </x:xf>
    <x:xf numFmtId="202" fontId="7" fillId="2" borderId="0" xfId="0" applyNumberFormat="1" applyFont="1" applyFill="1" applyBorder="1" applyAlignment="1">
      <x:alignment horizontal="left" vertical="center" wrapText="0"/>
    </x:xf>
    <x:xf numFmtId="202" fontId="7" fillId="2" borderId="1" xfId="0" applyNumberFormat="1" applyFont="1" applyFill="1" applyBorder="1" applyAlignment="1">
      <x:alignment horizontal="left" vertical="center" wrapText="0"/>
    </x:xf>
    <x:xf numFmtId="0" fontId="10" fillId="4" borderId="46" xfId="0" applyNumberFormat="1" applyFont="1" applyFill="1" applyBorder="1" applyAlignment="1">
      <x:alignment horizontal="center" vertical="center" wrapText="0"/>
    </x:xf>
    <x:xf numFmtId="0" fontId="10" fillId="4" borderId="47" xfId="0" applyNumberFormat="1" applyFont="1" applyFill="1" applyBorder="1" applyAlignment="1">
      <x:alignment horizontal="center" vertical="center" wrapText="0"/>
    </x:xf>
    <x:xf numFmtId="200" fontId="10" fillId="4" borderId="46" xfId="0" applyNumberFormat="1" applyFont="1" applyFill="1" applyBorder="1" applyAlignment="1">
      <x:alignment horizontal="center" vertical="center" wrapText="0"/>
    </x:xf>
    <x:xf numFmtId="200" fontId="10" fillId="4" borderId="47" xfId="0" applyNumberFormat="1" applyFont="1" applyFill="1" applyBorder="1" applyAlignment="1">
      <x:alignment horizontal="center" vertical="center" wrapText="0"/>
    </x:xf>
    <x:xf numFmtId="0" fontId="10" fillId="3" borderId="0" xfId="0" applyNumberFormat="1" applyFont="1" applyFill="1" applyBorder="1" applyAlignment="1">
      <x:alignment vertical="center" wrapText="0"/>
    </x:xf>
    <x:xf numFmtId="0" fontId="10" fillId="3" borderId="1" xfId="0" applyNumberFormat="1" applyFont="1" applyFill="1" applyBorder="1" applyAlignment="1">
      <x:alignment vertical="center" wrapText="0"/>
    </x:xf>
    <x:xf numFmtId="0" fontId="4" fillId="3" borderId="0" xfId="0" applyNumberFormat="1" applyFont="1" applyFill="1" applyBorder="1" applyAlignment="1">
      <x:alignment vertical="center" wrapText="0"/>
    </x:xf>
    <x:xf numFmtId="0" fontId="4" fillId="3" borderId="1" xfId="0" applyNumberFormat="1" applyFont="1" applyFill="1" applyBorder="1" applyAlignment="1">
      <x:alignment vertical="center" wrapText="0"/>
    </x:xf>
    <x:xf numFmtId="0" fontId="4" fillId="3" borderId="0" xfId="0" applyNumberFormat="1" applyFont="1" applyFill="1" applyBorder="1" applyAlignment="1">
      <x:alignment horizontal="center" vertical="center" wrapText="0"/>
    </x:xf>
    <x:xf numFmtId="0" fontId="4" fillId="3" borderId="1" xfId="0" applyNumberFormat="1" applyFont="1" applyFill="1" applyBorder="1" applyAlignment="1">
      <x:alignment horizontal="center" vertical="center" wrapText="0"/>
    </x:xf>
    <x:xf numFmtId="0" fontId="10" fillId="4" borderId="0" xfId="0" applyNumberFormat="1" applyFont="1" applyFill="1" applyBorder="1" applyAlignment="1">
      <x:alignment vertical="center" wrapText="0"/>
    </x:xf>
    <x:xf numFmtId="0" fontId="10" fillId="4" borderId="1" xfId="0" applyNumberFormat="1" applyFont="1" applyFill="1" applyBorder="1" applyAlignment="1">
      <x:alignment vertical="center" wrapText="0"/>
    </x:xf>
    <x:xf numFmtId="202" fontId="7" fillId="2" borderId="0" xfId="0" applyNumberFormat="1" applyFont="1" applyFill="1" applyBorder="1" applyAlignment="1">
      <x:alignment horizontal="center" vertical="center" wrapText="0"/>
    </x:xf>
    <x:xf numFmtId="202" fontId="7" fillId="2" borderId="1" xfId="0" applyNumberFormat="1" applyFont="1" applyFill="1" applyBorder="1" applyAlignment="1">
      <x:alignment horizontal="center" vertical="center" wrapText="0"/>
    </x:xf>
    <x:xf numFmtId="200" fontId="7" fillId="2" borderId="0" xfId="0" applyNumberFormat="1" applyFont="1" applyFill="1" applyBorder="1" applyAlignment="1">
      <x:alignment horizontal="center" vertical="center" wrapText="0"/>
    </x:xf>
    <x:xf numFmtId="200" fontId="7" fillId="2" borderId="1" xfId="0" applyNumberFormat="1" applyFont="1" applyFill="1" applyBorder="1" applyAlignment="1">
      <x:alignment horizontal="center" vertical="center" wrapText="0"/>
    </x:xf>
  </x:cellXfs>
  <x:cellStyles count="1">
    <x:cellStyle name="Normal" xfId="0"/>
  </x:cellStyles>
  <x:dxfs count="45"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FFFFFF"/>
      </x:font>
      <x:fill>
        <x:patternFill patternType="solid">
          <x:bgColor rgb="1F415A"/>
        </x:patternFill>
      </x:fill>
    </x:dxf>
    <x:dxf>
      <x:font>
        <x:color rgb="0F172A"/>
      </x:font>
      <x:fill>
        <x:patternFill patternType="solid">
          <x:bgColor rgb="E5E7EB"/>
        </x:patternFill>
      </x:fill>
    </x:dxf>
    <x:dxf>
      <x:font>
        <x:color rgb="0F172A"/>
      </x:font>
      <x:fill>
        <x:patternFill patternType="solid">
          <x:bgColor rgb="DBEAFE"/>
        </x:patternFill>
      </x:fill>
    </x:dxf>
    <x:dxf>
      <x:font>
        <x:color rgb="0F172A"/>
      </x:font>
      <x:fill>
        <x:patternFill patternType="solid">
          <x:bgColor rgb="DCFCE7"/>
        </x:patternFill>
      </x:fill>
    </x:dxf>
    <x:dxf>
      <x:font>
        <x:color rgb="0F172A"/>
      </x:font>
      <x:fill>
        <x:patternFill patternType="solid">
          <x:bgColor rgb="FECACA"/>
        </x:patternFill>
      </x:fill>
    </x:dxf>
    <x:dxf>
      <x:font>
        <x:color rgb="0F172A"/>
      </x:font>
      <x:fill>
        <x:patternFill patternType="solid">
          <x:bgColor rgb="FED7AA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854D0E"/>
      </x:font>
      <x:fill>
        <x:patternFill patternType="solid">
          <x:bgColor rgb="FEF9C3"/>
        </x:patternFill>
      </x:fill>
    </x:dxf>
    <x:dxf>
      <x:font>
        <x:b/>
        <x:color rgb="9A3412"/>
      </x:font>
      <x:fill>
        <x:patternFill patternType="solid">
          <x:bgColor rgb="FED7A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e06068e048a43f9" /><Relationship Type="http://schemas.openxmlformats.org/officeDocument/2006/relationships/theme" Target="/xl/theme/theme1.xml" Id="R3beaa5fa6d014cec" /><Relationship Type="http://schemas.openxmlformats.org/officeDocument/2006/relationships/sharedStrings" Target="/xl/sharedStrings.xml" Id="Rd64ea404e1d3466e" /><Relationship Type="http://schemas.openxmlformats.org/officeDocument/2006/relationships/worksheet" Target="/xl/worksheets/sheet1.xml" Id="Rb8d36a39d76743f8" /><Relationship Type="http://schemas.openxmlformats.org/officeDocument/2006/relationships/worksheet" Target="/xl/worksheets/sheet2.xml" Id="Rcd3d394683b84e9f" /></Relationships>
</file>

<file path=xl/theme/theme1.xml><?xml version="1.0" encoding="utf-8"?>
<a:theme xmlns:a="http://schemas.openxmlformats.org/drawingml/2006/main" name="Arbeitsplan">
  <a:themeElements>
    <a:clrScheme name="Arbeitsplan">
      <a:dk1>
        <a:srgbClr val="111827"/>
      </a:dk1>
      <a:lt1>
        <a:srgbClr val="FFFFFF"/>
      </a:lt1>
      <a:dk2>
        <a:srgbClr val="0E2841"/>
      </a:dk2>
      <a:lt2>
        <a:srgbClr val="F3F4F6"/>
      </a:lt2>
      <a:accent1>
        <a:srgbClr val="00484E"/>
      </a:accent1>
      <a:accent2>
        <a:srgbClr val="1F415A"/>
      </a:accent2>
      <a:accent3>
        <a:srgbClr val="6B7280"/>
      </a:accent3>
      <a:accent4>
        <a:srgbClr val="F59E0B"/>
      </a:accent4>
      <a:accent5>
        <a:srgbClr val="10B981"/>
      </a:accent5>
      <a:accent6>
        <a:srgbClr val="EF4444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Arbeitsplan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3" hidden="0" customWidth="1"/>
    <x:col min="3" max="3" width="6.800000190734863" hidden="0" customWidth="1"/>
    <x:col min="4" max="4" width="6.800000190734863" hidden="0" customWidth="1"/>
    <x:col min="5" max="5" width="6.800000190734863" hidden="0" customWidth="1"/>
    <x:col min="6" max="6" width="6.800000190734863" hidden="0" customWidth="1"/>
    <x:col min="7" max="7" width="6.800000190734863" hidden="0" customWidth="1"/>
    <x:col min="8" max="8" width="6.800000190734863" hidden="0" customWidth="1"/>
    <x:col min="9" max="9" width="6.800000190734863" hidden="0" customWidth="1"/>
    <x:col min="10" max="10" width="6.800000190734863" hidden="0" customWidth="1"/>
    <x:col min="11" max="11" width="6.800000190734863" hidden="0" customWidth="1"/>
    <x:col min="12" max="12" width="6.800000190734863" hidden="0" customWidth="1"/>
    <x:col min="13" max="13" width="6.800000190734863" hidden="0" customWidth="1"/>
    <x:col min="14" max="14" width="6.800000190734863" hidden="0" customWidth="1"/>
    <x:col min="15" max="15" width="12" hidden="0" customWidth="1"/>
    <x:col min="16" max="16" width="24" hidden="0" customWidth="1"/>
  </x:cols>
  <x:sheetData>
    <x:row r="1" ht="32" customHeight="1">
      <x:c r="A1" s="480" t="str">
        <x:v>Arbeitsplan / Dienstplan</x:v>
      </x:c>
      <x:c r="B1" s="480"/>
      <x:c r="C1" s="480"/>
      <x:c r="D1" s="480"/>
      <x:c r="E1" s="480"/>
      <x:c r="F1" s="480"/>
      <x:c r="G1" s="480"/>
      <x:c r="H1" s="480"/>
      <x:c r="I1" s="480"/>
      <x:c r="J1" s="480"/>
      <x:c r="K1" s="480"/>
      <x:c r="L1" s="480"/>
      <x:c r="M1" s="480"/>
      <x:c r="N1" s="480"/>
      <x:c r="O1" s="480"/>
      <x:c r="P1" s="480"/>
    </x:row>
    <x:row r="2" ht="24" customHeight="1">
      <x:c r="A2" s="18" t="str">
        <x:v>Wöchentlicher Arbeitsplan mit Stundenraster, Tagesstunden, Wochenübersicht und Mitarbeiterliste. Alle Eingabezellen bleiben editierbar.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/>
      <x:c r="O2" s="18"/>
      <x:c r="P2" s="18"/>
    </x:row>
    <x:row r="3">
      <x:c r="A3" s="482"/>
      <x:c r="B3" s="482"/>
      <x:c r="C3" s="482"/>
      <x:c r="D3" s="482"/>
      <x:c r="E3" s="482"/>
      <x:c r="F3" s="482"/>
      <x:c r="G3" s="482"/>
      <x:c r="H3" s="482"/>
      <x:c r="I3" s="482"/>
      <x:c r="J3" s="482"/>
      <x:c r="K3" s="482"/>
      <x:c r="L3" s="482"/>
      <x:c r="M3" s="482"/>
      <x:c r="N3" s="482"/>
      <x:c r="O3" s="482"/>
      <x:c r="P3" s="482"/>
    </x:row>
    <x:row r="4">
      <x:c r="A4" s="483" t="str">
        <x:v>Abteilung:</x:v>
      </x:c>
      <x:c r="B4" s="482" t="str"/>
      <x:c r="C4" s="484" t="str">
        <x:v>Service &amp; Verkauf</x:v>
      </x:c>
      <x:c r="D4" s="482" t="str"/>
      <x:c r="E4" s="483" t="str">
        <x:v>Verantwortlich:</x:v>
      </x:c>
      <x:c r="F4" s="482" t="str"/>
      <x:c r="G4" s="484" t="str">
        <x:v>Anna Berger</x:v>
      </x:c>
      <x:c r="H4" s="482" t="str"/>
      <x:c r="I4" s="482" t="str"/>
      <x:c r="J4" s="482" t="str"/>
      <x:c r="K4" s="482" t="str"/>
      <x:c r="L4" s="482" t="str"/>
      <x:c r="M4" s="482" t="str"/>
      <x:c r="N4" s="482" t="str"/>
      <x:c r="O4" s="482" t="str"/>
      <x:c r="P4" s="482" t="str"/>
    </x:row>
    <x:row r="5">
      <x:c r="A5" s="483" t="str">
        <x:v>Startdatum der Woche:</x:v>
      </x:c>
      <x:c r="B5" s="482" t="str"/>
      <x:c r="C5" s="485" t="n">
        <x:f>DATE(2026,4,27)</x:f>
        <x:v>46139</x:v>
      </x:c>
      <x:c r="D5" s="482" t="str"/>
      <x:c r="E5" s="483" t="str">
        <x:v>Kalenderwoche:</x:v>
      </x:c>
      <x:c r="F5" s="482" t="str"/>
      <x:c r="G5" s="486" t="n">
        <x:f>ISOWEEKNUM($C$5)</x:f>
        <x:v>18</x:v>
      </x:c>
      <x:c r="H5" s="482" t="str"/>
      <x:c r="I5" s="483" t="str">
        <x:v>Zeitraum:</x:v>
      </x:c>
      <x:c r="J5" s="482" t="str"/>
      <x:c r="K5" s="634" t="n">
        <x:f>$C$5</x:f>
        <x:v>46139</x:v>
      </x:c>
      <x:c r="L5" s="640" t="str">
        <x:v>bis</x:v>
      </x:c>
      <x:c r="M5" s="634" t="n">
        <x:f>$C$5+6</x:f>
        <x:v>46145</x:v>
      </x:c>
      <x:c r="N5" s="482" t="str"/>
      <x:c r="O5" s="482" t="str"/>
      <x:c r="P5" s="482" t="str"/>
    </x:row>
    <x:row r="6">
      <x:c r="A6" s="482"/>
      <x:c r="B6" s="482"/>
      <x:c r="C6" s="482"/>
      <x:c r="D6" s="482"/>
      <x:c r="E6" s="482"/>
      <x:c r="F6" s="482"/>
      <x:c r="G6" s="482"/>
      <x:c r="H6" s="482"/>
      <x:c r="I6" s="482"/>
      <x:c r="J6" s="482"/>
      <x:c r="K6" s="482"/>
      <x:c r="L6" s="482"/>
      <x:c r="M6" s="482"/>
      <x:c r="N6" s="482"/>
      <x:c r="O6" s="482"/>
      <x:c r="P6" s="482"/>
    </x:row>
    <x:row r="7" ht="22" customHeight="1">
      <x:c r="A7" s="488" t="str">
        <x:v>Legende für die Planungscodes</x:v>
      </x:c>
      <x:c r="B7" s="488"/>
      <x:c r="C7" s="488"/>
      <x:c r="D7" s="488"/>
      <x:c r="E7" s="488"/>
      <x:c r="F7" s="488"/>
      <x:c r="G7" s="488"/>
      <x:c r="H7" s="488"/>
      <x:c r="I7" s="488"/>
      <x:c r="J7" s="488"/>
      <x:c r="K7" s="488"/>
      <x:c r="L7" s="488"/>
      <x:c r="M7" s="488"/>
      <x:c r="N7" s="488"/>
      <x:c r="O7" s="488"/>
      <x:c r="P7" s="488"/>
    </x:row>
    <x:row r="8">
      <x:c r="A8" s="489" t="str">
        <x:v>Code</x:v>
      </x:c>
      <x:c r="B8" s="490" t="str">
        <x:v>Bedeutung</x:v>
      </x:c>
      <x:c r="C8" s="490" t="str"/>
      <x:c r="D8" s="491" t="str">
        <x:v>D</x:v>
      </x:c>
      <x:c r="E8" s="490" t="str">
        <x:v>Dienst / Arbeit</x:v>
      </x:c>
      <x:c r="F8" s="492" t="str">
        <x:v>P</x:v>
      </x:c>
      <x:c r="G8" s="490" t="str">
        <x:v>Pause</x:v>
      </x:c>
      <x:c r="H8" s="493" t="str">
        <x:v>F</x:v>
      </x:c>
      <x:c r="I8" s="490" t="str">
        <x:v>Frei</x:v>
      </x:c>
      <x:c r="J8" s="494" t="str">
        <x:v>U</x:v>
      </x:c>
      <x:c r="K8" s="490" t="str">
        <x:v>Urlaub</x:v>
      </x:c>
      <x:c r="L8" s="495" t="str">
        <x:v>K</x:v>
      </x:c>
      <x:c r="M8" s="490" t="str">
        <x:v>Krank</x:v>
      </x:c>
      <x:c r="N8" s="496" t="str">
        <x:v>T</x:v>
      </x:c>
      <x:c r="O8" s="490" t="str">
        <x:v>Training / Termin</x:v>
      </x:c>
      <x:c r="P8" s="497" t="str"/>
    </x:row>
    <x:row r="9">
      <x:c r="A9" s="482"/>
      <x:c r="B9" s="482"/>
      <x:c r="C9" s="482"/>
      <x:c r="D9" s="482"/>
      <x:c r="E9" s="482"/>
      <x:c r="F9" s="482"/>
      <x:c r="G9" s="482"/>
      <x:c r="H9" s="482"/>
      <x:c r="I9" s="482"/>
      <x:c r="J9" s="482"/>
      <x:c r="K9" s="482"/>
      <x:c r="L9" s="482"/>
      <x:c r="M9" s="482"/>
      <x:c r="N9" s="482"/>
      <x:c r="O9" s="482"/>
      <x:c r="P9" s="482"/>
    </x:row>
    <x:row r="10">
      <x:c r="A10" s="482"/>
      <x:c r="B10" s="482"/>
      <x:c r="C10" s="482"/>
      <x:c r="D10" s="482"/>
      <x:c r="E10" s="482"/>
      <x:c r="F10" s="482"/>
      <x:c r="G10" s="482"/>
      <x:c r="H10" s="482"/>
      <x:c r="I10" s="482"/>
      <x:c r="J10" s="482"/>
      <x:c r="K10" s="482"/>
      <x:c r="L10" s="482"/>
      <x:c r="M10" s="482"/>
      <x:c r="N10" s="482"/>
      <x:c r="O10" s="482"/>
      <x:c r="P10" s="482"/>
    </x:row>
    <x:row r="11" ht="24" customHeight="1">
      <x:c r="A11" s="630" t="str">
        <x:v>Montag</x:v>
      </x:c>
      <x:c r="B11" s="630"/>
      <x:c r="C11" s="630"/>
      <x:c r="D11" s="630"/>
      <x:c r="E11" s="630"/>
      <x:c r="F11" s="630"/>
      <x:c r="G11" s="630"/>
      <x:c r="H11" s="630"/>
      <x:c r="I11" s="630"/>
      <x:c r="J11" s="630"/>
      <x:c r="K11" s="630"/>
      <x:c r="L11" s="630"/>
      <x:c r="M11" s="630"/>
      <x:c r="N11" s="630"/>
      <x:c r="O11" s="646" t="n">
        <x:f>$C$5+0</x:f>
        <x:v>46139</x:v>
      </x:c>
      <x:c r="P11" s="646"/>
    </x:row>
    <x:row r="12" ht="25" customHeight="1">
      <x:c r="A12" s="216" t="str">
        <x:v>Mitarbeiter</x:v>
      </x:c>
      <x:c r="B12" s="217" t="str">
        <x:v>Rolle</x:v>
      </x:c>
      <x:c r="C12" s="217" t="str">
        <x:v>07:00</x:v>
      </x:c>
      <x:c r="D12" s="217" t="str">
        <x:v>08:00</x:v>
      </x:c>
      <x:c r="E12" s="217" t="str">
        <x:v>09:00</x:v>
      </x:c>
      <x:c r="F12" s="217" t="str">
        <x:v>10:00</x:v>
      </x:c>
      <x:c r="G12" s="217" t="str">
        <x:v>11:00</x:v>
      </x:c>
      <x:c r="H12" s="217" t="str">
        <x:v>12:00</x:v>
      </x:c>
      <x:c r="I12" s="217" t="str">
        <x:v>13:00</x:v>
      </x:c>
      <x:c r="J12" s="217" t="str">
        <x:v>14:00</x:v>
      </x:c>
      <x:c r="K12" s="217" t="str">
        <x:v>15:00</x:v>
      </x:c>
      <x:c r="L12" s="217" t="str">
        <x:v>16:00</x:v>
      </x:c>
      <x:c r="M12" s="217" t="str">
        <x:v>17:00</x:v>
      </x:c>
      <x:c r="N12" s="217" t="str">
        <x:v>18:00</x:v>
      </x:c>
      <x:c r="O12" s="217" t="str">
        <x:v>Tagesstunden</x:v>
      </x:c>
      <x:c r="P12" s="218" t="str">
        <x:v>Bemerkungen</x:v>
      </x:c>
    </x:row>
    <x:row r="13" ht="19" customHeight="1">
      <x:c r="A13" s="502" t="str">
        <x:f>IF(Mitarbeiter!$A5="Ja",Mitarbeiter!$B5,"")</x:f>
        <x:v>Anna Berger</x:v>
      </x:c>
      <x:c r="B13" s="503" t="str">
        <x:f>IF($A13="","",Mitarbeiter!$C5)</x:f>
        <x:v>Service</x:v>
      </x:c>
      <x:c r="C13" s="504" t="str">
        <x:v>U</x:v>
      </x:c>
      <x:c r="D13" s="504" t="str">
        <x:v>U</x:v>
      </x:c>
      <x:c r="E13" s="504" t="str">
        <x:v>U</x:v>
      </x:c>
      <x:c r="F13" s="504" t="str">
        <x:v>U</x:v>
      </x:c>
      <x:c r="G13" s="504" t="str">
        <x:v>U</x:v>
      </x:c>
      <x:c r="H13" s="504" t="str">
        <x:v>U</x:v>
      </x:c>
      <x:c r="I13" s="504" t="str">
        <x:v>U</x:v>
      </x:c>
      <x:c r="J13" s="504" t="str">
        <x:v>U</x:v>
      </x:c>
      <x:c r="K13" s="504" t="str">
        <x:v>U</x:v>
      </x:c>
      <x:c r="L13" s="504" t="str">
        <x:v>U</x:v>
      </x:c>
      <x:c r="M13" s="504" t="str">
        <x:v>U</x:v>
      </x:c>
      <x:c r="N13" s="504" t="str">
        <x:v>U</x:v>
      </x:c>
      <x:c r="O13" s="505" t="n">
        <x:f>COUNTIF(C13:N13,"D")+COUNTIF(C13:N13,"T")</x:f>
        <x:v>0</x:v>
      </x:c>
      <x:c r="P13" s="608" t="str">
        <x:v>Urlaub geplant</x:v>
      </x:c>
    </x:row>
    <x:row r="14" ht="19" customHeight="1">
      <x:c r="A14" s="507" t="str">
        <x:f>IF(Mitarbeiter!$A6="Ja",Mitarbeiter!$B6,"")</x:f>
        <x:v>Lukas Schneider</x:v>
      </x:c>
      <x:c r="B14" s="508" t="str">
        <x:f>IF($A14="","",Mitarbeiter!$C6)</x:f>
        <x:v>Küche</x:v>
      </x:c>
      <x:c r="C14" s="509" t="str">
        <x:v>D</x:v>
      </x:c>
      <x:c r="D14" s="509" t="str">
        <x:v>D</x:v>
      </x:c>
      <x:c r="E14" s="509" t="str">
        <x:v>D</x:v>
      </x:c>
      <x:c r="F14" s="509" t="str">
        <x:v>D</x:v>
      </x:c>
      <x:c r="G14" s="509" t="str">
        <x:v>D</x:v>
      </x:c>
      <x:c r="H14" s="509" t="str">
        <x:v>P</x:v>
      </x:c>
      <x:c r="I14" s="509" t="str">
        <x:v>D</x:v>
      </x:c>
      <x:c r="J14" s="509" t="str">
        <x:v>D</x:v>
      </x:c>
      <x:c r="K14" s="509" t="str">
        <x:v>D</x:v>
      </x:c>
      <x:c r="L14" s="509" t="str">
        <x:v>F</x:v>
      </x:c>
      <x:c r="M14" s="509" t="str">
        <x:v>F</x:v>
      </x:c>
      <x:c r="N14" s="509" t="str">
        <x:v>F</x:v>
      </x:c>
      <x:c r="O14" s="510" t="n">
        <x:f>COUNTIF(C14:N14,"D")+COUNTIF(C14:N14,"T")</x:f>
        <x:v>8</x:v>
      </x:c>
      <x:c r="P14" s="609" t="str"/>
    </x:row>
    <x:row r="15" ht="19" customHeight="1">
      <x:c r="A15" s="512" t="str">
        <x:f>IF(Mitarbeiter!$A7="Ja",Mitarbeiter!$B7,"")</x:f>
        <x:v>Mia Hoffmann</x:v>
      </x:c>
      <x:c r="B15" s="513" t="str">
        <x:f>IF($A15="","",Mitarbeiter!$C7)</x:f>
        <x:v>Verkauf</x:v>
      </x:c>
      <x:c r="C15" s="514" t="str">
        <x:v>F</x:v>
      </x:c>
      <x:c r="D15" s="514" t="str">
        <x:v>F</x:v>
      </x:c>
      <x:c r="E15" s="514" t="str">
        <x:v>F</x:v>
      </x:c>
      <x:c r="F15" s="514" t="str">
        <x:v>F</x:v>
      </x:c>
      <x:c r="G15" s="514" t="str">
        <x:v>D</x:v>
      </x:c>
      <x:c r="H15" s="514" t="str">
        <x:v>P</x:v>
      </x:c>
      <x:c r="I15" s="514" t="str">
        <x:v>D</x:v>
      </x:c>
      <x:c r="J15" s="514" t="str">
        <x:v>D</x:v>
      </x:c>
      <x:c r="K15" s="514" t="str">
        <x:v>D</x:v>
      </x:c>
      <x:c r="L15" s="514" t="str">
        <x:v>D</x:v>
      </x:c>
      <x:c r="M15" s="514" t="str">
        <x:v>D</x:v>
      </x:c>
      <x:c r="N15" s="514" t="str">
        <x:v>F</x:v>
      </x:c>
      <x:c r="O15" s="515" t="n">
        <x:f>COUNTIF(C15:N15,"D")+COUNTIF(C15:N15,"T")</x:f>
        <x:v>6</x:v>
      </x:c>
      <x:c r="P15" s="610" t="str"/>
    </x:row>
    <x:row r="16" ht="19" customHeight="1">
      <x:c r="A16" s="507" t="str">
        <x:f>IF(Mitarbeiter!$A8="Ja",Mitarbeiter!$B8,"")</x:f>
        <x:v>Noah Weber</x:v>
      </x:c>
      <x:c r="B16" s="508" t="str">
        <x:f>IF($A16="","",Mitarbeiter!$C8)</x:f>
        <x:v>Lager</x:v>
      </x:c>
      <x:c r="C16" s="509" t="str">
        <x:v>D</x:v>
      </x:c>
      <x:c r="D16" s="509" t="str">
        <x:v>D</x:v>
      </x:c>
      <x:c r="E16" s="509" t="str">
        <x:v>D</x:v>
      </x:c>
      <x:c r="F16" s="509" t="str">
        <x:v>D</x:v>
      </x:c>
      <x:c r="G16" s="509" t="str">
        <x:v>T</x:v>
      </x:c>
      <x:c r="H16" s="509" t="str">
        <x:v>P</x:v>
      </x:c>
      <x:c r="I16" s="509" t="str">
        <x:v>D</x:v>
      </x:c>
      <x:c r="J16" s="509" t="str">
        <x:v>D</x:v>
      </x:c>
      <x:c r="K16" s="509" t="str">
        <x:v>F</x:v>
      </x:c>
      <x:c r="L16" s="509" t="str">
        <x:v>F</x:v>
      </x:c>
      <x:c r="M16" s="509" t="str">
        <x:v>F</x:v>
      </x:c>
      <x:c r="N16" s="509" t="str">
        <x:v>F</x:v>
      </x:c>
      <x:c r="O16" s="510" t="n">
        <x:f>COUNTIF(C16:N16,"D")+COUNTIF(C16:N16,"T")</x:f>
        <x:v>7</x:v>
      </x:c>
      <x:c r="P16" s="609" t="str">
        <x:v>Training einplanen</x:v>
      </x:c>
    </x:row>
    <x:row r="17" ht="19" customHeight="1">
      <x:c r="A17" s="512" t="str">
        <x:f>IF(Mitarbeiter!$A9="Ja",Mitarbeiter!$B9,"")</x:f>
        <x:v>Emma Fischer</x:v>
      </x:c>
      <x:c r="B17" s="513" t="str">
        <x:f>IF($A17="","",Mitarbeiter!$C9)</x:f>
        <x:v>Büro</x:v>
      </x:c>
      <x:c r="C17" s="514" t="str">
        <x:v>D</x:v>
      </x:c>
      <x:c r="D17" s="514" t="str">
        <x:v>D</x:v>
      </x:c>
      <x:c r="E17" s="514" t="str">
        <x:v>D</x:v>
      </x:c>
      <x:c r="F17" s="514" t="str">
        <x:v>D</x:v>
      </x:c>
      <x:c r="G17" s="514" t="str">
        <x:v>D</x:v>
      </x:c>
      <x:c r="H17" s="514" t="str">
        <x:v>P</x:v>
      </x:c>
      <x:c r="I17" s="514" t="str">
        <x:v>D</x:v>
      </x:c>
      <x:c r="J17" s="514" t="str">
        <x:v>D</x:v>
      </x:c>
      <x:c r="K17" s="514" t="str">
        <x:v>F</x:v>
      </x:c>
      <x:c r="L17" s="514" t="str">
        <x:v>F</x:v>
      </x:c>
      <x:c r="M17" s="514" t="str">
        <x:v>F</x:v>
      </x:c>
      <x:c r="N17" s="514" t="str">
        <x:v>F</x:v>
      </x:c>
      <x:c r="O17" s="515" t="n">
        <x:f>COUNTIF(C17:N17,"D")+COUNTIF(C17:N17,"T")</x:f>
        <x:v>7</x:v>
      </x:c>
      <x:c r="P17" s="610" t="str"/>
    </x:row>
    <x:row r="18" ht="19" customHeight="1">
      <x:c r="A18" s="507" t="str">
        <x:f>IF(Mitarbeiter!$A10="Ja",Mitarbeiter!$B10,"")</x:f>
        <x:v>Paul Wagner</x:v>
      </x:c>
      <x:c r="B18" s="508" t="str">
        <x:f>IF($A18="","",Mitarbeiter!$C10)</x:f>
        <x:v>Service</x:v>
      </x:c>
      <x:c r="C18" s="509" t="str">
        <x:v>F</x:v>
      </x:c>
      <x:c r="D18" s="509" t="str">
        <x:v>F</x:v>
      </x:c>
      <x:c r="E18" s="509" t="str">
        <x:v>F</x:v>
      </x:c>
      <x:c r="F18" s="509" t="str">
        <x:v>F</x:v>
      </x:c>
      <x:c r="G18" s="509" t="str">
        <x:v>D</x:v>
      </x:c>
      <x:c r="H18" s="509" t="str">
        <x:v>P</x:v>
      </x:c>
      <x:c r="I18" s="509" t="str">
        <x:v>D</x:v>
      </x:c>
      <x:c r="J18" s="509" t="str">
        <x:v>D</x:v>
      </x:c>
      <x:c r="K18" s="509" t="str">
        <x:v>D</x:v>
      </x:c>
      <x:c r="L18" s="509" t="str">
        <x:v>D</x:v>
      </x:c>
      <x:c r="M18" s="509" t="str">
        <x:v>D</x:v>
      </x:c>
      <x:c r="N18" s="509" t="str">
        <x:v>F</x:v>
      </x:c>
      <x:c r="O18" s="510" t="n">
        <x:f>COUNTIF(C18:N18,"D")+COUNTIF(C18:N18,"T")</x:f>
        <x:v>6</x:v>
      </x:c>
      <x:c r="P18" s="609" t="str"/>
    </x:row>
    <x:row r="19" ht="19" customHeight="1">
      <x:c r="A19" s="512" t="str">
        <x:f>IF(Mitarbeiter!$A11="Ja",Mitarbeiter!$B11,"")</x:f>
        <x:v>Lea Becker</x:v>
      </x:c>
      <x:c r="B19" s="513" t="str">
        <x:f>IF($A19="","",Mitarbeiter!$C11)</x:f>
        <x:v>Reinigung</x:v>
      </x:c>
      <x:c r="C19" s="514" t="str">
        <x:v>D</x:v>
      </x:c>
      <x:c r="D19" s="514" t="str">
        <x:v>D</x:v>
      </x:c>
      <x:c r="E19" s="514" t="str">
        <x:v>F</x:v>
      </x:c>
      <x:c r="F19" s="514" t="str">
        <x:v>F</x:v>
      </x:c>
      <x:c r="G19" s="514" t="str">
        <x:v>F</x:v>
      </x:c>
      <x:c r="H19" s="514" t="str">
        <x:v>F</x:v>
      </x:c>
      <x:c r="I19" s="514" t="str">
        <x:v>F</x:v>
      </x:c>
      <x:c r="J19" s="514" t="str">
        <x:v>F</x:v>
      </x:c>
      <x:c r="K19" s="514" t="str">
        <x:v>F</x:v>
      </x:c>
      <x:c r="L19" s="514" t="str">
        <x:v>D</x:v>
      </x:c>
      <x:c r="M19" s="514" t="str">
        <x:v>D</x:v>
      </x:c>
      <x:c r="N19" s="514" t="str">
        <x:v>F</x:v>
      </x:c>
      <x:c r="O19" s="515" t="n">
        <x:f>COUNTIF(C19:N19,"D")+COUNTIF(C19:N19,"T")</x:f>
        <x:v>4</x:v>
      </x:c>
      <x:c r="P19" s="610" t="str"/>
    </x:row>
    <x:row r="20" ht="19" customHeight="1">
      <x:c r="A20" s="507" t="str">
        <x:f>IF(Mitarbeiter!$A12="Ja",Mitarbeiter!$B12,"")</x:f>
        <x:v>Felix Schulz</x:v>
      </x:c>
      <x:c r="B20" s="508" t="str">
        <x:f>IF($A20="","",Mitarbeiter!$C12)</x:f>
        <x:v>Küche</x:v>
      </x:c>
      <x:c r="C20" s="509" t="str">
        <x:v>D</x:v>
      </x:c>
      <x:c r="D20" s="509" t="str">
        <x:v>D</x:v>
      </x:c>
      <x:c r="E20" s="509" t="str">
        <x:v>D</x:v>
      </x:c>
      <x:c r="F20" s="509" t="str">
        <x:v>D</x:v>
      </x:c>
      <x:c r="G20" s="509" t="str">
        <x:v>D</x:v>
      </x:c>
      <x:c r="H20" s="509" t="str">
        <x:v>P</x:v>
      </x:c>
      <x:c r="I20" s="509" t="str">
        <x:v>D</x:v>
      </x:c>
      <x:c r="J20" s="509" t="str">
        <x:v>D</x:v>
      </x:c>
      <x:c r="K20" s="509" t="str">
        <x:v>D</x:v>
      </x:c>
      <x:c r="L20" s="509" t="str">
        <x:v>F</x:v>
      </x:c>
      <x:c r="M20" s="509" t="str">
        <x:v>F</x:v>
      </x:c>
      <x:c r="N20" s="509" t="str">
        <x:v>F</x:v>
      </x:c>
      <x:c r="O20" s="510" t="n">
        <x:f>COUNTIF(C20:N20,"D")+COUNTIF(C20:N20,"T")</x:f>
        <x:v>8</x:v>
      </x:c>
      <x:c r="P20" s="609" t="str"/>
    </x:row>
    <x:row r="21" ht="19" customHeight="1">
      <x:c r="A21" s="512" t="str">
        <x:f>IF(Mitarbeiter!$A13="Ja",Mitarbeiter!$B13,"")</x:f>
        <x:v>Sofia Koch</x:v>
      </x:c>
      <x:c r="B21" s="513" t="str">
        <x:f>IF($A21="","",Mitarbeiter!$C13)</x:f>
        <x:v>Verkauf</x:v>
      </x:c>
      <x:c r="C21" s="514" t="str">
        <x:v>F</x:v>
      </x:c>
      <x:c r="D21" s="514" t="str">
        <x:v>F</x:v>
      </x:c>
      <x:c r="E21" s="514" t="str">
        <x:v>F</x:v>
      </x:c>
      <x:c r="F21" s="514" t="str">
        <x:v>F</x:v>
      </x:c>
      <x:c r="G21" s="514" t="str">
        <x:v>D</x:v>
      </x:c>
      <x:c r="H21" s="514" t="str">
        <x:v>P</x:v>
      </x:c>
      <x:c r="I21" s="514" t="str">
        <x:v>D</x:v>
      </x:c>
      <x:c r="J21" s="514" t="str">
        <x:v>D</x:v>
      </x:c>
      <x:c r="K21" s="514" t="str">
        <x:v>D</x:v>
      </x:c>
      <x:c r="L21" s="514" t="str">
        <x:v>D</x:v>
      </x:c>
      <x:c r="M21" s="514" t="str">
        <x:v>D</x:v>
      </x:c>
      <x:c r="N21" s="514" t="str">
        <x:v>F</x:v>
      </x:c>
      <x:c r="O21" s="515" t="n">
        <x:f>COUNTIF(C21:N21,"D")+COUNTIF(C21:N21,"T")</x:f>
        <x:v>6</x:v>
      </x:c>
      <x:c r="P21" s="610" t="str"/>
    </x:row>
    <x:row r="22" ht="19" customHeight="1">
      <x:c r="A22" s="507" t="str">
        <x:f>IF(Mitarbeiter!$A14="Ja",Mitarbeiter!$B14,"")</x:f>
        <x:v>Jonas Richter</x:v>
      </x:c>
      <x:c r="B22" s="508" t="str">
        <x:f>IF($A22="","",Mitarbeiter!$C14)</x:f>
        <x:v>Lager</x:v>
      </x:c>
      <x:c r="C22" s="509" t="str">
        <x:v>D</x:v>
      </x:c>
      <x:c r="D22" s="509" t="str">
        <x:v>D</x:v>
      </x:c>
      <x:c r="E22" s="509" t="str">
        <x:v>D</x:v>
      </x:c>
      <x:c r="F22" s="509" t="str">
        <x:v>D</x:v>
      </x:c>
      <x:c r="G22" s="509" t="str">
        <x:v>T</x:v>
      </x:c>
      <x:c r="H22" s="509" t="str">
        <x:v>P</x:v>
      </x:c>
      <x:c r="I22" s="509" t="str">
        <x:v>D</x:v>
      </x:c>
      <x:c r="J22" s="509" t="str">
        <x:v>D</x:v>
      </x:c>
      <x:c r="K22" s="509" t="str">
        <x:v>F</x:v>
      </x:c>
      <x:c r="L22" s="509" t="str">
        <x:v>F</x:v>
      </x:c>
      <x:c r="M22" s="509" t="str">
        <x:v>F</x:v>
      </x:c>
      <x:c r="N22" s="509" t="str">
        <x:v>F</x:v>
      </x:c>
      <x:c r="O22" s="510" t="n">
        <x:f>COUNTIF(C22:N22,"D")+COUNTIF(C22:N22,"T")</x:f>
        <x:v>7</x:v>
      </x:c>
      <x:c r="P22" s="609" t="str">
        <x:v>Training einplanen</x:v>
      </x:c>
    </x:row>
    <x:row r="23" ht="19" customHeight="1">
      <x:c r="A23" s="512" t="str">
        <x:f>IF(Mitarbeiter!$A15="Ja",Mitarbeiter!$B15,"")</x:f>
        <x:v>Clara Klein</x:v>
      </x:c>
      <x:c r="B23" s="513" t="str">
        <x:f>IF($A23="","",Mitarbeiter!$C15)</x:f>
        <x:v>Service</x:v>
      </x:c>
      <x:c r="C23" s="514" t="str">
        <x:v>D</x:v>
      </x:c>
      <x:c r="D23" s="514" t="str">
        <x:v>D</x:v>
      </x:c>
      <x:c r="E23" s="514" t="str">
        <x:v>D</x:v>
      </x:c>
      <x:c r="F23" s="514" t="str">
        <x:v>D</x:v>
      </x:c>
      <x:c r="G23" s="514" t="str">
        <x:v>D</x:v>
      </x:c>
      <x:c r="H23" s="514" t="str">
        <x:v>P</x:v>
      </x:c>
      <x:c r="I23" s="514" t="str">
        <x:v>D</x:v>
      </x:c>
      <x:c r="J23" s="514" t="str">
        <x:v>D</x:v>
      </x:c>
      <x:c r="K23" s="514" t="str">
        <x:v>F</x:v>
      </x:c>
      <x:c r="L23" s="514" t="str">
        <x:v>F</x:v>
      </x:c>
      <x:c r="M23" s="514" t="str">
        <x:v>F</x:v>
      </x:c>
      <x:c r="N23" s="514" t="str">
        <x:v>F</x:v>
      </x:c>
      <x:c r="O23" s="515" t="n">
        <x:f>COUNTIF(C23:N23,"D")+COUNTIF(C23:N23,"T")</x:f>
        <x:v>7</x:v>
      </x:c>
      <x:c r="P23" s="610" t="str"/>
    </x:row>
    <x:row r="24" ht="19" customHeight="1">
      <x:c r="A24" s="507" t="str">
        <x:f>IF(Mitarbeiter!$A16="Ja",Mitarbeiter!$B16,"")</x:f>
        <x:v>Ben Wolf</x:v>
      </x:c>
      <x:c r="B24" s="508" t="str">
        <x:f>IF($A24="","",Mitarbeiter!$C16)</x:f>
        <x:v>Büro</x:v>
      </x:c>
      <x:c r="C24" s="509" t="str">
        <x:v>U</x:v>
      </x:c>
      <x:c r="D24" s="509" t="str">
        <x:v>U</x:v>
      </x:c>
      <x:c r="E24" s="509" t="str">
        <x:v>U</x:v>
      </x:c>
      <x:c r="F24" s="509" t="str">
        <x:v>U</x:v>
      </x:c>
      <x:c r="G24" s="509" t="str">
        <x:v>U</x:v>
      </x:c>
      <x:c r="H24" s="509" t="str">
        <x:v>U</x:v>
      </x:c>
      <x:c r="I24" s="509" t="str">
        <x:v>U</x:v>
      </x:c>
      <x:c r="J24" s="509" t="str">
        <x:v>U</x:v>
      </x:c>
      <x:c r="K24" s="509" t="str">
        <x:v>U</x:v>
      </x:c>
      <x:c r="L24" s="509" t="str">
        <x:v>U</x:v>
      </x:c>
      <x:c r="M24" s="509" t="str">
        <x:v>U</x:v>
      </x:c>
      <x:c r="N24" s="509" t="str">
        <x:v>U</x:v>
      </x:c>
      <x:c r="O24" s="510" t="n">
        <x:f>COUNTIF(C24:N24,"D")+COUNTIF(C24:N24,"T")</x:f>
        <x:v>0</x:v>
      </x:c>
      <x:c r="P24" s="609" t="str">
        <x:v>Urlaub geplant</x:v>
      </x:c>
    </x:row>
    <x:row r="25" ht="19" customHeight="1">
      <x:c r="A25" s="512" t="str">
        <x:f>IF(Mitarbeiter!$A17="Ja",Mitarbeiter!$B17,"")</x:f>
        <x:v>Marie Neumann</x:v>
      </x:c>
      <x:c r="B25" s="513" t="str">
        <x:f>IF($A25="","",Mitarbeiter!$C17)</x:f>
        <x:v>Reinigung</x:v>
      </x:c>
      <x:c r="C25" s="514" t="str">
        <x:v>D</x:v>
      </x:c>
      <x:c r="D25" s="514" t="str">
        <x:v>D</x:v>
      </x:c>
      <x:c r="E25" s="514" t="str">
        <x:v>F</x:v>
      </x:c>
      <x:c r="F25" s="514" t="str">
        <x:v>F</x:v>
      </x:c>
      <x:c r="G25" s="514" t="str">
        <x:v>F</x:v>
      </x:c>
      <x:c r="H25" s="514" t="str">
        <x:v>F</x:v>
      </x:c>
      <x:c r="I25" s="514" t="str">
        <x:v>F</x:v>
      </x:c>
      <x:c r="J25" s="514" t="str">
        <x:v>F</x:v>
      </x:c>
      <x:c r="K25" s="514" t="str">
        <x:v>F</x:v>
      </x:c>
      <x:c r="L25" s="514" t="str">
        <x:v>D</x:v>
      </x:c>
      <x:c r="M25" s="514" t="str">
        <x:v>D</x:v>
      </x:c>
      <x:c r="N25" s="514" t="str">
        <x:v>F</x:v>
      </x:c>
      <x:c r="O25" s="515" t="n">
        <x:f>COUNTIF(C25:N25,"D")+COUNTIF(C25:N25,"T")</x:f>
        <x:v>4</x:v>
      </x:c>
      <x:c r="P25" s="610" t="str"/>
    </x:row>
    <x:row r="26" ht="19" customHeight="1">
      <x:c r="A26" s="507" t="str">
        <x:f>IF(Mitarbeiter!$A18="Ja",Mitarbeiter!$B18,"")</x:f>
        <x:v>Tim Schwarz</x:v>
      </x:c>
      <x:c r="B26" s="508" t="str">
        <x:f>IF($A26="","",Mitarbeiter!$C18)</x:f>
        <x:v>Service</x:v>
      </x:c>
      <x:c r="C26" s="509" t="str">
        <x:v>K</x:v>
      </x:c>
      <x:c r="D26" s="509" t="str">
        <x:v>K</x:v>
      </x:c>
      <x:c r="E26" s="509" t="str">
        <x:v>K</x:v>
      </x:c>
      <x:c r="F26" s="509" t="str">
        <x:v>K</x:v>
      </x:c>
      <x:c r="G26" s="509" t="str">
        <x:v>K</x:v>
      </x:c>
      <x:c r="H26" s="509" t="str">
        <x:v>K</x:v>
      </x:c>
      <x:c r="I26" s="509" t="str">
        <x:v>K</x:v>
      </x:c>
      <x:c r="J26" s="509" t="str">
        <x:v>K</x:v>
      </x:c>
      <x:c r="K26" s="509" t="str">
        <x:v>K</x:v>
      </x:c>
      <x:c r="L26" s="509" t="str">
        <x:v>K</x:v>
      </x:c>
      <x:c r="M26" s="509" t="str">
        <x:v>K</x:v>
      </x:c>
      <x:c r="N26" s="509" t="str">
        <x:v>K</x:v>
      </x:c>
      <x:c r="O26" s="510" t="n">
        <x:f>COUNTIF(C26:N26,"D")+COUNTIF(C26:N26,"T")</x:f>
        <x:v>0</x:v>
      </x:c>
      <x:c r="P26" s="609" t="str">
        <x:v>Krankmeldung</x:v>
      </x:c>
    </x:row>
    <x:row r="27" ht="19" customHeight="1">
      <x:c r="A27" s="517" t="str">
        <x:f>IF(Mitarbeiter!$A19="Ja",Mitarbeiter!$B19,"")</x:f>
        <x:v>Laura Braun</x:v>
      </x:c>
      <x:c r="B27" s="518" t="str">
        <x:f>IF($A27="","",Mitarbeiter!$C19)</x:f>
        <x:v>Verkauf</x:v>
      </x:c>
      <x:c r="C27" s="519" t="str">
        <x:v>F</x:v>
      </x:c>
      <x:c r="D27" s="519" t="str">
        <x:v>F</x:v>
      </x:c>
      <x:c r="E27" s="519" t="str">
        <x:v>F</x:v>
      </x:c>
      <x:c r="F27" s="519" t="str">
        <x:v>F</x:v>
      </x:c>
      <x:c r="G27" s="519" t="str">
        <x:v>D</x:v>
      </x:c>
      <x:c r="H27" s="519" t="str">
        <x:v>P</x:v>
      </x:c>
      <x:c r="I27" s="519" t="str">
        <x:v>D</x:v>
      </x:c>
      <x:c r="J27" s="519" t="str">
        <x:v>D</x:v>
      </x:c>
      <x:c r="K27" s="519" t="str">
        <x:v>D</x:v>
      </x:c>
      <x:c r="L27" s="519" t="str">
        <x:v>D</x:v>
      </x:c>
      <x:c r="M27" s="519" t="str">
        <x:v>D</x:v>
      </x:c>
      <x:c r="N27" s="519" t="str">
        <x:v>F</x:v>
      </x:c>
      <x:c r="O27" s="520" t="n">
        <x:f>COUNTIF(C27:N27,"D")+COUNTIF(C27:N27,"T")</x:f>
        <x:v>6</x:v>
      </x:c>
      <x:c r="P27" s="611" t="str"/>
    </x:row>
    <x:row r="28">
      <x:c r="A28" s="482"/>
      <x:c r="B28" s="482"/>
      <x:c r="C28" s="482"/>
      <x:c r="D28" s="482"/>
      <x:c r="E28" s="482"/>
      <x:c r="F28" s="482"/>
      <x:c r="G28" s="482"/>
      <x:c r="H28" s="482"/>
      <x:c r="I28" s="482"/>
      <x:c r="J28" s="482"/>
      <x:c r="K28" s="482"/>
      <x:c r="L28" s="482"/>
      <x:c r="M28" s="482"/>
      <x:c r="N28" s="482"/>
      <x:c r="O28" s="482"/>
      <x:c r="P28" s="482"/>
    </x:row>
    <x:row r="29" ht="24" customHeight="1">
      <x:c r="A29" s="630" t="str">
        <x:v>Dienstag</x:v>
      </x:c>
      <x:c r="B29" s="630"/>
      <x:c r="C29" s="630"/>
      <x:c r="D29" s="630"/>
      <x:c r="E29" s="630"/>
      <x:c r="F29" s="630"/>
      <x:c r="G29" s="630"/>
      <x:c r="H29" s="630"/>
      <x:c r="I29" s="630"/>
      <x:c r="J29" s="630"/>
      <x:c r="K29" s="630"/>
      <x:c r="L29" s="630"/>
      <x:c r="M29" s="630"/>
      <x:c r="N29" s="630"/>
      <x:c r="O29" s="646" t="n">
        <x:f>$C$5+1</x:f>
        <x:v>46140</x:v>
      </x:c>
      <x:c r="P29" s="646"/>
    </x:row>
    <x:row r="30" ht="25" customHeight="1">
      <x:c r="A30" s="216" t="str">
        <x:v>Mitarbeiter</x:v>
      </x:c>
      <x:c r="B30" s="217" t="str">
        <x:v>Rolle</x:v>
      </x:c>
      <x:c r="C30" s="217" t="str">
        <x:v>07:00</x:v>
      </x:c>
      <x:c r="D30" s="217" t="str">
        <x:v>08:00</x:v>
      </x:c>
      <x:c r="E30" s="217" t="str">
        <x:v>09:00</x:v>
      </x:c>
      <x:c r="F30" s="217" t="str">
        <x:v>10:00</x:v>
      </x:c>
      <x:c r="G30" s="217" t="str">
        <x:v>11:00</x:v>
      </x:c>
      <x:c r="H30" s="217" t="str">
        <x:v>12:00</x:v>
      </x:c>
      <x:c r="I30" s="217" t="str">
        <x:v>13:00</x:v>
      </x:c>
      <x:c r="J30" s="217" t="str">
        <x:v>14:00</x:v>
      </x:c>
      <x:c r="K30" s="217" t="str">
        <x:v>15:00</x:v>
      </x:c>
      <x:c r="L30" s="217" t="str">
        <x:v>16:00</x:v>
      </x:c>
      <x:c r="M30" s="217" t="str">
        <x:v>17:00</x:v>
      </x:c>
      <x:c r="N30" s="217" t="str">
        <x:v>18:00</x:v>
      </x:c>
      <x:c r="O30" s="217" t="str">
        <x:v>Tagesstunden</x:v>
      </x:c>
      <x:c r="P30" s="218" t="str">
        <x:v>Bemerkungen</x:v>
      </x:c>
    </x:row>
    <x:row r="31" ht="19" customHeight="1">
      <x:c r="A31" s="502" t="str">
        <x:f>IF(Mitarbeiter!$A5="Ja",Mitarbeiter!$B5,"")</x:f>
        <x:v>Anna Berger</x:v>
      </x:c>
      <x:c r="B31" s="503" t="str">
        <x:f>IF($A31="","",Mitarbeiter!$C5)</x:f>
        <x:v>Service</x:v>
      </x:c>
      <x:c r="C31" s="504" t="str">
        <x:v>D</x:v>
      </x:c>
      <x:c r="D31" s="504" t="str">
        <x:v>D</x:v>
      </x:c>
      <x:c r="E31" s="504" t="str">
        <x:v>D</x:v>
      </x:c>
      <x:c r="F31" s="504" t="str">
        <x:v>D</x:v>
      </x:c>
      <x:c r="G31" s="504" t="str">
        <x:v>D</x:v>
      </x:c>
      <x:c r="H31" s="504" t="str">
        <x:v>P</x:v>
      </x:c>
      <x:c r="I31" s="504" t="str">
        <x:v>D</x:v>
      </x:c>
      <x:c r="J31" s="504" t="str">
        <x:v>D</x:v>
      </x:c>
      <x:c r="K31" s="504" t="str">
        <x:v>F</x:v>
      </x:c>
      <x:c r="L31" s="504" t="str">
        <x:v>F</x:v>
      </x:c>
      <x:c r="M31" s="504" t="str">
        <x:v>F</x:v>
      </x:c>
      <x:c r="N31" s="504" t="str">
        <x:v>F</x:v>
      </x:c>
      <x:c r="O31" s="505" t="n">
        <x:f>COUNTIF(C31:N31,"D")+COUNTIF(C31:N31,"T")</x:f>
        <x:v>7</x:v>
      </x:c>
      <x:c r="P31" s="608" t="str"/>
    </x:row>
    <x:row r="32" ht="19" customHeight="1">
      <x:c r="A32" s="507" t="str">
        <x:f>IF(Mitarbeiter!$A6="Ja",Mitarbeiter!$B6,"")</x:f>
        <x:v>Lukas Schneider</x:v>
      </x:c>
      <x:c r="B32" s="508" t="str">
        <x:f>IF($A32="","",Mitarbeiter!$C6)</x:f>
        <x:v>Küche</x:v>
      </x:c>
      <x:c r="C32" s="509" t="str">
        <x:v>D</x:v>
      </x:c>
      <x:c r="D32" s="509" t="str">
        <x:v>D</x:v>
      </x:c>
      <x:c r="E32" s="509" t="str">
        <x:v>D</x:v>
      </x:c>
      <x:c r="F32" s="509" t="str">
        <x:v>D</x:v>
      </x:c>
      <x:c r="G32" s="509" t="str">
        <x:v>D</x:v>
      </x:c>
      <x:c r="H32" s="509" t="str">
        <x:v>P</x:v>
      </x:c>
      <x:c r="I32" s="509" t="str">
        <x:v>D</x:v>
      </x:c>
      <x:c r="J32" s="509" t="str">
        <x:v>D</x:v>
      </x:c>
      <x:c r="K32" s="509" t="str">
        <x:v>D</x:v>
      </x:c>
      <x:c r="L32" s="509" t="str">
        <x:v>F</x:v>
      </x:c>
      <x:c r="M32" s="509" t="str">
        <x:v>F</x:v>
      </x:c>
      <x:c r="N32" s="509" t="str">
        <x:v>F</x:v>
      </x:c>
      <x:c r="O32" s="510" t="n">
        <x:f>COUNTIF(C32:N32,"D")+COUNTIF(C32:N32,"T")</x:f>
        <x:v>8</x:v>
      </x:c>
      <x:c r="P32" s="609" t="str"/>
    </x:row>
    <x:row r="33" ht="19" customHeight="1">
      <x:c r="A33" s="512" t="str">
        <x:f>IF(Mitarbeiter!$A7="Ja",Mitarbeiter!$B7,"")</x:f>
        <x:v>Mia Hoffmann</x:v>
      </x:c>
      <x:c r="B33" s="513" t="str">
        <x:f>IF($A33="","",Mitarbeiter!$C7)</x:f>
        <x:v>Verkauf</x:v>
      </x:c>
      <x:c r="C33" s="514" t="str">
        <x:v>F</x:v>
      </x:c>
      <x:c r="D33" s="514" t="str">
        <x:v>F</x:v>
      </x:c>
      <x:c r="E33" s="514" t="str">
        <x:v>D</x:v>
      </x:c>
      <x:c r="F33" s="514" t="str">
        <x:v>D</x:v>
      </x:c>
      <x:c r="G33" s="514" t="str">
        <x:v>D</x:v>
      </x:c>
      <x:c r="H33" s="514" t="str">
        <x:v>P</x:v>
      </x:c>
      <x:c r="I33" s="514" t="str">
        <x:v>D</x:v>
      </x:c>
      <x:c r="J33" s="514" t="str">
        <x:v>D</x:v>
      </x:c>
      <x:c r="K33" s="514" t="str">
        <x:v>D</x:v>
      </x:c>
      <x:c r="L33" s="514" t="str">
        <x:v>D</x:v>
      </x:c>
      <x:c r="M33" s="514" t="str">
        <x:v>F</x:v>
      </x:c>
      <x:c r="N33" s="514" t="str">
        <x:v>F</x:v>
      </x:c>
      <x:c r="O33" s="515" t="n">
        <x:f>COUNTIF(C33:N33,"D")+COUNTIF(C33:N33,"T")</x:f>
        <x:v>7</x:v>
      </x:c>
      <x:c r="P33" s="610" t="str"/>
    </x:row>
    <x:row r="34" ht="19" customHeight="1">
      <x:c r="A34" s="507" t="str">
        <x:f>IF(Mitarbeiter!$A8="Ja",Mitarbeiter!$B8,"")</x:f>
        <x:v>Noah Weber</x:v>
      </x:c>
      <x:c r="B34" s="508" t="str">
        <x:f>IF($A34="","",Mitarbeiter!$C8)</x:f>
        <x:v>Lager</x:v>
      </x:c>
      <x:c r="C34" s="509" t="str">
        <x:v>D</x:v>
      </x:c>
      <x:c r="D34" s="509" t="str">
        <x:v>D</x:v>
      </x:c>
      <x:c r="E34" s="509" t="str">
        <x:v>D</x:v>
      </x:c>
      <x:c r="F34" s="509" t="str">
        <x:v>D</x:v>
      </x:c>
      <x:c r="G34" s="509" t="str">
        <x:v>T</x:v>
      </x:c>
      <x:c r="H34" s="509" t="str">
        <x:v>P</x:v>
      </x:c>
      <x:c r="I34" s="509" t="str">
        <x:v>D</x:v>
      </x:c>
      <x:c r="J34" s="509" t="str">
        <x:v>D</x:v>
      </x:c>
      <x:c r="K34" s="509" t="str">
        <x:v>F</x:v>
      </x:c>
      <x:c r="L34" s="509" t="str">
        <x:v>F</x:v>
      </x:c>
      <x:c r="M34" s="509" t="str">
        <x:v>F</x:v>
      </x:c>
      <x:c r="N34" s="509" t="str">
        <x:v>F</x:v>
      </x:c>
      <x:c r="O34" s="510" t="n">
        <x:f>COUNTIF(C34:N34,"D")+COUNTIF(C34:N34,"T")</x:f>
        <x:v>7</x:v>
      </x:c>
      <x:c r="P34" s="609" t="str">
        <x:v>Training einplanen</x:v>
      </x:c>
    </x:row>
    <x:row r="35" ht="19" customHeight="1">
      <x:c r="A35" s="512" t="str">
        <x:f>IF(Mitarbeiter!$A9="Ja",Mitarbeiter!$B9,"")</x:f>
        <x:v>Emma Fischer</x:v>
      </x:c>
      <x:c r="B35" s="513" t="str">
        <x:f>IF($A35="","",Mitarbeiter!$C9)</x:f>
        <x:v>Büro</x:v>
      </x:c>
      <x:c r="C35" s="514" t="str">
        <x:v>D</x:v>
      </x:c>
      <x:c r="D35" s="514" t="str">
        <x:v>D</x:v>
      </x:c>
      <x:c r="E35" s="514" t="str">
        <x:v>D</x:v>
      </x:c>
      <x:c r="F35" s="514" t="str">
        <x:v>D</x:v>
      </x:c>
      <x:c r="G35" s="514" t="str">
        <x:v>D</x:v>
      </x:c>
      <x:c r="H35" s="514" t="str">
        <x:v>P</x:v>
      </x:c>
      <x:c r="I35" s="514" t="str">
        <x:v>D</x:v>
      </x:c>
      <x:c r="J35" s="514" t="str">
        <x:v>D</x:v>
      </x:c>
      <x:c r="K35" s="514" t="str">
        <x:v>F</x:v>
      </x:c>
      <x:c r="L35" s="514" t="str">
        <x:v>F</x:v>
      </x:c>
      <x:c r="M35" s="514" t="str">
        <x:v>F</x:v>
      </x:c>
      <x:c r="N35" s="514" t="str">
        <x:v>F</x:v>
      </x:c>
      <x:c r="O35" s="515" t="n">
        <x:f>COUNTIF(C35:N35,"D")+COUNTIF(C35:N35,"T")</x:f>
        <x:v>7</x:v>
      </x:c>
      <x:c r="P35" s="610" t="str"/>
    </x:row>
    <x:row r="36" ht="19" customHeight="1">
      <x:c r="A36" s="507" t="str">
        <x:f>IF(Mitarbeiter!$A10="Ja",Mitarbeiter!$B10,"")</x:f>
        <x:v>Paul Wagner</x:v>
      </x:c>
      <x:c r="B36" s="508" t="str">
        <x:f>IF($A36="","",Mitarbeiter!$C10)</x:f>
        <x:v>Service</x:v>
      </x:c>
      <x:c r="C36" s="509" t="str">
        <x:v>F</x:v>
      </x:c>
      <x:c r="D36" s="509" t="str">
        <x:v>F</x:v>
      </x:c>
      <x:c r="E36" s="509" t="str">
        <x:v>D</x:v>
      </x:c>
      <x:c r="F36" s="509" t="str">
        <x:v>D</x:v>
      </x:c>
      <x:c r="G36" s="509" t="str">
        <x:v>D</x:v>
      </x:c>
      <x:c r="H36" s="509" t="str">
        <x:v>P</x:v>
      </x:c>
      <x:c r="I36" s="509" t="str">
        <x:v>D</x:v>
      </x:c>
      <x:c r="J36" s="509" t="str">
        <x:v>D</x:v>
      </x:c>
      <x:c r="K36" s="509" t="str">
        <x:v>D</x:v>
      </x:c>
      <x:c r="L36" s="509" t="str">
        <x:v>D</x:v>
      </x:c>
      <x:c r="M36" s="509" t="str">
        <x:v>F</x:v>
      </x:c>
      <x:c r="N36" s="509" t="str">
        <x:v>F</x:v>
      </x:c>
      <x:c r="O36" s="510" t="n">
        <x:f>COUNTIF(C36:N36,"D")+COUNTIF(C36:N36,"T")</x:f>
        <x:v>7</x:v>
      </x:c>
      <x:c r="P36" s="609" t="str"/>
    </x:row>
    <x:row r="37" ht="19" customHeight="1">
      <x:c r="A37" s="512" t="str">
        <x:f>IF(Mitarbeiter!$A11="Ja",Mitarbeiter!$B11,"")</x:f>
        <x:v>Lea Becker</x:v>
      </x:c>
      <x:c r="B37" s="513" t="str">
        <x:f>IF($A37="","",Mitarbeiter!$C11)</x:f>
        <x:v>Reinigung</x:v>
      </x:c>
      <x:c r="C37" s="514" t="str">
        <x:v>D</x:v>
      </x:c>
      <x:c r="D37" s="514" t="str">
        <x:v>D</x:v>
      </x:c>
      <x:c r="E37" s="514" t="str">
        <x:v>F</x:v>
      </x:c>
      <x:c r="F37" s="514" t="str">
        <x:v>F</x:v>
      </x:c>
      <x:c r="G37" s="514" t="str">
        <x:v>F</x:v>
      </x:c>
      <x:c r="H37" s="514" t="str">
        <x:v>F</x:v>
      </x:c>
      <x:c r="I37" s="514" t="str">
        <x:v>F</x:v>
      </x:c>
      <x:c r="J37" s="514" t="str">
        <x:v>F</x:v>
      </x:c>
      <x:c r="K37" s="514" t="str">
        <x:v>F</x:v>
      </x:c>
      <x:c r="L37" s="514" t="str">
        <x:v>D</x:v>
      </x:c>
      <x:c r="M37" s="514" t="str">
        <x:v>D</x:v>
      </x:c>
      <x:c r="N37" s="514" t="str">
        <x:v>F</x:v>
      </x:c>
      <x:c r="O37" s="515" t="n">
        <x:f>COUNTIF(C37:N37,"D")+COUNTIF(C37:N37,"T")</x:f>
        <x:v>4</x:v>
      </x:c>
      <x:c r="P37" s="610" t="str"/>
    </x:row>
    <x:row r="38" ht="19" customHeight="1">
      <x:c r="A38" s="507" t="str">
        <x:f>IF(Mitarbeiter!$A12="Ja",Mitarbeiter!$B12,"")</x:f>
        <x:v>Felix Schulz</x:v>
      </x:c>
      <x:c r="B38" s="508" t="str">
        <x:f>IF($A38="","",Mitarbeiter!$C12)</x:f>
        <x:v>Küche</x:v>
      </x:c>
      <x:c r="C38" s="509" t="str">
        <x:v>D</x:v>
      </x:c>
      <x:c r="D38" s="509" t="str">
        <x:v>D</x:v>
      </x:c>
      <x:c r="E38" s="509" t="str">
        <x:v>D</x:v>
      </x:c>
      <x:c r="F38" s="509" t="str">
        <x:v>D</x:v>
      </x:c>
      <x:c r="G38" s="509" t="str">
        <x:v>D</x:v>
      </x:c>
      <x:c r="H38" s="509" t="str">
        <x:v>P</x:v>
      </x:c>
      <x:c r="I38" s="509" t="str">
        <x:v>D</x:v>
      </x:c>
      <x:c r="J38" s="509" t="str">
        <x:v>D</x:v>
      </x:c>
      <x:c r="K38" s="509" t="str">
        <x:v>D</x:v>
      </x:c>
      <x:c r="L38" s="509" t="str">
        <x:v>F</x:v>
      </x:c>
      <x:c r="M38" s="509" t="str">
        <x:v>F</x:v>
      </x:c>
      <x:c r="N38" s="509" t="str">
        <x:v>F</x:v>
      </x:c>
      <x:c r="O38" s="510" t="n">
        <x:f>COUNTIF(C38:N38,"D")+COUNTIF(C38:N38,"T")</x:f>
        <x:v>8</x:v>
      </x:c>
      <x:c r="P38" s="609" t="str"/>
    </x:row>
    <x:row r="39" ht="19" customHeight="1">
      <x:c r="A39" s="512" t="str">
        <x:f>IF(Mitarbeiter!$A13="Ja",Mitarbeiter!$B13,"")</x:f>
        <x:v>Sofia Koch</x:v>
      </x:c>
      <x:c r="B39" s="513" t="str">
        <x:f>IF($A39="","",Mitarbeiter!$C13)</x:f>
        <x:v>Verkauf</x:v>
      </x:c>
      <x:c r="C39" s="514" t="str">
        <x:v>F</x:v>
      </x:c>
      <x:c r="D39" s="514" t="str">
        <x:v>F</x:v>
      </x:c>
      <x:c r="E39" s="514" t="str">
        <x:v>D</x:v>
      </x:c>
      <x:c r="F39" s="514" t="str">
        <x:v>D</x:v>
      </x:c>
      <x:c r="G39" s="514" t="str">
        <x:v>D</x:v>
      </x:c>
      <x:c r="H39" s="514" t="str">
        <x:v>P</x:v>
      </x:c>
      <x:c r="I39" s="514" t="str">
        <x:v>D</x:v>
      </x:c>
      <x:c r="J39" s="514" t="str">
        <x:v>D</x:v>
      </x:c>
      <x:c r="K39" s="514" t="str">
        <x:v>D</x:v>
      </x:c>
      <x:c r="L39" s="514" t="str">
        <x:v>D</x:v>
      </x:c>
      <x:c r="M39" s="514" t="str">
        <x:v>F</x:v>
      </x:c>
      <x:c r="N39" s="514" t="str">
        <x:v>F</x:v>
      </x:c>
      <x:c r="O39" s="515" t="n">
        <x:f>COUNTIF(C39:N39,"D")+COUNTIF(C39:N39,"T")</x:f>
        <x:v>7</x:v>
      </x:c>
      <x:c r="P39" s="610" t="str"/>
    </x:row>
    <x:row r="40" ht="19" customHeight="1">
      <x:c r="A40" s="507" t="str">
        <x:f>IF(Mitarbeiter!$A14="Ja",Mitarbeiter!$B14,"")</x:f>
        <x:v>Jonas Richter</x:v>
      </x:c>
      <x:c r="B40" s="508" t="str">
        <x:f>IF($A40="","",Mitarbeiter!$C14)</x:f>
        <x:v>Lager</x:v>
      </x:c>
      <x:c r="C40" s="509" t="str">
        <x:v>D</x:v>
      </x:c>
      <x:c r="D40" s="509" t="str">
        <x:v>D</x:v>
      </x:c>
      <x:c r="E40" s="509" t="str">
        <x:v>D</x:v>
      </x:c>
      <x:c r="F40" s="509" t="str">
        <x:v>D</x:v>
      </x:c>
      <x:c r="G40" s="509" t="str">
        <x:v>T</x:v>
      </x:c>
      <x:c r="H40" s="509" t="str">
        <x:v>P</x:v>
      </x:c>
      <x:c r="I40" s="509" t="str">
        <x:v>D</x:v>
      </x:c>
      <x:c r="J40" s="509" t="str">
        <x:v>D</x:v>
      </x:c>
      <x:c r="K40" s="509" t="str">
        <x:v>F</x:v>
      </x:c>
      <x:c r="L40" s="509" t="str">
        <x:v>F</x:v>
      </x:c>
      <x:c r="M40" s="509" t="str">
        <x:v>F</x:v>
      </x:c>
      <x:c r="N40" s="509" t="str">
        <x:v>F</x:v>
      </x:c>
      <x:c r="O40" s="510" t="n">
        <x:f>COUNTIF(C40:N40,"D")+COUNTIF(C40:N40,"T")</x:f>
        <x:v>7</x:v>
      </x:c>
      <x:c r="P40" s="609" t="str">
        <x:v>Training einplanen</x:v>
      </x:c>
    </x:row>
    <x:row r="41" ht="19" customHeight="1">
      <x:c r="A41" s="512" t="str">
        <x:f>IF(Mitarbeiter!$A15="Ja",Mitarbeiter!$B15,"")</x:f>
        <x:v>Clara Klein</x:v>
      </x:c>
      <x:c r="B41" s="513" t="str">
        <x:f>IF($A41="","",Mitarbeiter!$C15)</x:f>
        <x:v>Service</x:v>
      </x:c>
      <x:c r="C41" s="514" t="str">
        <x:v>U</x:v>
      </x:c>
      <x:c r="D41" s="514" t="str">
        <x:v>U</x:v>
      </x:c>
      <x:c r="E41" s="514" t="str">
        <x:v>U</x:v>
      </x:c>
      <x:c r="F41" s="514" t="str">
        <x:v>U</x:v>
      </x:c>
      <x:c r="G41" s="514" t="str">
        <x:v>U</x:v>
      </x:c>
      <x:c r="H41" s="514" t="str">
        <x:v>U</x:v>
      </x:c>
      <x:c r="I41" s="514" t="str">
        <x:v>U</x:v>
      </x:c>
      <x:c r="J41" s="514" t="str">
        <x:v>U</x:v>
      </x:c>
      <x:c r="K41" s="514" t="str">
        <x:v>U</x:v>
      </x:c>
      <x:c r="L41" s="514" t="str">
        <x:v>U</x:v>
      </x:c>
      <x:c r="M41" s="514" t="str">
        <x:v>U</x:v>
      </x:c>
      <x:c r="N41" s="514" t="str">
        <x:v>U</x:v>
      </x:c>
      <x:c r="O41" s="515" t="n">
        <x:f>COUNTIF(C41:N41,"D")+COUNTIF(C41:N41,"T")</x:f>
        <x:v>0</x:v>
      </x:c>
      <x:c r="P41" s="610" t="str">
        <x:v>Urlaub geplant</x:v>
      </x:c>
    </x:row>
    <x:row r="42" ht="19" customHeight="1">
      <x:c r="A42" s="507" t="str">
        <x:f>IF(Mitarbeiter!$A16="Ja",Mitarbeiter!$B16,"")</x:f>
        <x:v>Ben Wolf</x:v>
      </x:c>
      <x:c r="B42" s="508" t="str">
        <x:f>IF($A42="","",Mitarbeiter!$C16)</x:f>
        <x:v>Büro</x:v>
      </x:c>
      <x:c r="C42" s="509" t="str">
        <x:v>D</x:v>
      </x:c>
      <x:c r="D42" s="509" t="str">
        <x:v>D</x:v>
      </x:c>
      <x:c r="E42" s="509" t="str">
        <x:v>D</x:v>
      </x:c>
      <x:c r="F42" s="509" t="str">
        <x:v>D</x:v>
      </x:c>
      <x:c r="G42" s="509" t="str">
        <x:v>D</x:v>
      </x:c>
      <x:c r="H42" s="509" t="str">
        <x:v>P</x:v>
      </x:c>
      <x:c r="I42" s="509" t="str">
        <x:v>D</x:v>
      </x:c>
      <x:c r="J42" s="509" t="str">
        <x:v>D</x:v>
      </x:c>
      <x:c r="K42" s="509" t="str">
        <x:v>F</x:v>
      </x:c>
      <x:c r="L42" s="509" t="str">
        <x:v>F</x:v>
      </x:c>
      <x:c r="M42" s="509" t="str">
        <x:v>F</x:v>
      </x:c>
      <x:c r="N42" s="509" t="str">
        <x:v>F</x:v>
      </x:c>
      <x:c r="O42" s="510" t="n">
        <x:f>COUNTIF(C42:N42,"D")+COUNTIF(C42:N42,"T")</x:f>
        <x:v>7</x:v>
      </x:c>
      <x:c r="P42" s="609" t="str"/>
    </x:row>
    <x:row r="43" ht="19" customHeight="1">
      <x:c r="A43" s="512" t="str">
        <x:f>IF(Mitarbeiter!$A17="Ja",Mitarbeiter!$B17,"")</x:f>
        <x:v>Marie Neumann</x:v>
      </x:c>
      <x:c r="B43" s="513" t="str">
        <x:f>IF($A43="","",Mitarbeiter!$C17)</x:f>
        <x:v>Reinigung</x:v>
      </x:c>
      <x:c r="C43" s="514" t="str">
        <x:v>K</x:v>
      </x:c>
      <x:c r="D43" s="514" t="str">
        <x:v>K</x:v>
      </x:c>
      <x:c r="E43" s="514" t="str">
        <x:v>K</x:v>
      </x:c>
      <x:c r="F43" s="514" t="str">
        <x:v>K</x:v>
      </x:c>
      <x:c r="G43" s="514" t="str">
        <x:v>K</x:v>
      </x:c>
      <x:c r="H43" s="514" t="str">
        <x:v>K</x:v>
      </x:c>
      <x:c r="I43" s="514" t="str">
        <x:v>K</x:v>
      </x:c>
      <x:c r="J43" s="514" t="str">
        <x:v>K</x:v>
      </x:c>
      <x:c r="K43" s="514" t="str">
        <x:v>K</x:v>
      </x:c>
      <x:c r="L43" s="514" t="str">
        <x:v>K</x:v>
      </x:c>
      <x:c r="M43" s="514" t="str">
        <x:v>K</x:v>
      </x:c>
      <x:c r="N43" s="514" t="str">
        <x:v>K</x:v>
      </x:c>
      <x:c r="O43" s="515" t="n">
        <x:f>COUNTIF(C43:N43,"D")+COUNTIF(C43:N43,"T")</x:f>
        <x:v>0</x:v>
      </x:c>
      <x:c r="P43" s="610" t="str">
        <x:v>Krankmeldung</x:v>
      </x:c>
    </x:row>
    <x:row r="44" ht="19" customHeight="1">
      <x:c r="A44" s="507" t="str">
        <x:f>IF(Mitarbeiter!$A18="Ja",Mitarbeiter!$B18,"")</x:f>
        <x:v>Tim Schwarz</x:v>
      </x:c>
      <x:c r="B44" s="508" t="str">
        <x:f>IF($A44="","",Mitarbeiter!$C18)</x:f>
        <x:v>Service</x:v>
      </x:c>
      <x:c r="C44" s="509" t="str">
        <x:v>F</x:v>
      </x:c>
      <x:c r="D44" s="509" t="str">
        <x:v>F</x:v>
      </x:c>
      <x:c r="E44" s="509" t="str">
        <x:v>F</x:v>
      </x:c>
      <x:c r="F44" s="509" t="str">
        <x:v>F</x:v>
      </x:c>
      <x:c r="G44" s="509" t="str">
        <x:v>D</x:v>
      </x:c>
      <x:c r="H44" s="509" t="str">
        <x:v>P</x:v>
      </x:c>
      <x:c r="I44" s="509" t="str">
        <x:v>D</x:v>
      </x:c>
      <x:c r="J44" s="509" t="str">
        <x:v>D</x:v>
      </x:c>
      <x:c r="K44" s="509" t="str">
        <x:v>D</x:v>
      </x:c>
      <x:c r="L44" s="509" t="str">
        <x:v>D</x:v>
      </x:c>
      <x:c r="M44" s="509" t="str">
        <x:v>D</x:v>
      </x:c>
      <x:c r="N44" s="509" t="str">
        <x:v>F</x:v>
      </x:c>
      <x:c r="O44" s="510" t="n">
        <x:f>COUNTIF(C44:N44,"D")+COUNTIF(C44:N44,"T")</x:f>
        <x:v>6</x:v>
      </x:c>
      <x:c r="P44" s="609" t="str"/>
    </x:row>
    <x:row r="45" ht="19" customHeight="1">
      <x:c r="A45" s="517" t="str">
        <x:f>IF(Mitarbeiter!$A19="Ja",Mitarbeiter!$B19,"")</x:f>
        <x:v>Laura Braun</x:v>
      </x:c>
      <x:c r="B45" s="518" t="str">
        <x:f>IF($A45="","",Mitarbeiter!$C19)</x:f>
        <x:v>Verkauf</x:v>
      </x:c>
      <x:c r="C45" s="519" t="str">
        <x:v>F</x:v>
      </x:c>
      <x:c r="D45" s="519" t="str">
        <x:v>F</x:v>
      </x:c>
      <x:c r="E45" s="519" t="str">
        <x:v>D</x:v>
      </x:c>
      <x:c r="F45" s="519" t="str">
        <x:v>D</x:v>
      </x:c>
      <x:c r="G45" s="519" t="str">
        <x:v>D</x:v>
      </x:c>
      <x:c r="H45" s="519" t="str">
        <x:v>P</x:v>
      </x:c>
      <x:c r="I45" s="519" t="str">
        <x:v>D</x:v>
      </x:c>
      <x:c r="J45" s="519" t="str">
        <x:v>D</x:v>
      </x:c>
      <x:c r="K45" s="519" t="str">
        <x:v>D</x:v>
      </x:c>
      <x:c r="L45" s="519" t="str">
        <x:v>D</x:v>
      </x:c>
      <x:c r="M45" s="519" t="str">
        <x:v>F</x:v>
      </x:c>
      <x:c r="N45" s="519" t="str">
        <x:v>F</x:v>
      </x:c>
      <x:c r="O45" s="520" t="n">
        <x:f>COUNTIF(C45:N45,"D")+COUNTIF(C45:N45,"T")</x:f>
        <x:v>7</x:v>
      </x:c>
      <x:c r="P45" s="611" t="str"/>
    </x:row>
    <x:row r="46">
      <x:c r="A46" s="482"/>
      <x:c r="B46" s="482"/>
      <x:c r="C46" s="482"/>
      <x:c r="D46" s="482"/>
      <x:c r="E46" s="482"/>
      <x:c r="F46" s="482"/>
      <x:c r="G46" s="482"/>
      <x:c r="H46" s="482"/>
      <x:c r="I46" s="482"/>
      <x:c r="J46" s="482"/>
      <x:c r="K46" s="482"/>
      <x:c r="L46" s="482"/>
      <x:c r="M46" s="482"/>
      <x:c r="N46" s="482"/>
      <x:c r="O46" s="482"/>
      <x:c r="P46" s="482"/>
    </x:row>
    <x:row r="47" ht="24" customHeight="1">
      <x:c r="A47" s="630" t="str">
        <x:v>Mittwoch</x:v>
      </x:c>
      <x:c r="B47" s="630"/>
      <x:c r="C47" s="630"/>
      <x:c r="D47" s="630"/>
      <x:c r="E47" s="630"/>
      <x:c r="F47" s="630"/>
      <x:c r="G47" s="630"/>
      <x:c r="H47" s="630"/>
      <x:c r="I47" s="630"/>
      <x:c r="J47" s="630"/>
      <x:c r="K47" s="630"/>
      <x:c r="L47" s="630"/>
      <x:c r="M47" s="630"/>
      <x:c r="N47" s="630"/>
      <x:c r="O47" s="646" t="n">
        <x:f>$C$5+2</x:f>
        <x:v>46141</x:v>
      </x:c>
      <x:c r="P47" s="646"/>
    </x:row>
    <x:row r="48" ht="25" customHeight="1">
      <x:c r="A48" s="216" t="str">
        <x:v>Mitarbeiter</x:v>
      </x:c>
      <x:c r="B48" s="217" t="str">
        <x:v>Rolle</x:v>
      </x:c>
      <x:c r="C48" s="217" t="str">
        <x:v>07:00</x:v>
      </x:c>
      <x:c r="D48" s="217" t="str">
        <x:v>08:00</x:v>
      </x:c>
      <x:c r="E48" s="217" t="str">
        <x:v>09:00</x:v>
      </x:c>
      <x:c r="F48" s="217" t="str">
        <x:v>10:00</x:v>
      </x:c>
      <x:c r="G48" s="217" t="str">
        <x:v>11:00</x:v>
      </x:c>
      <x:c r="H48" s="217" t="str">
        <x:v>12:00</x:v>
      </x:c>
      <x:c r="I48" s="217" t="str">
        <x:v>13:00</x:v>
      </x:c>
      <x:c r="J48" s="217" t="str">
        <x:v>14:00</x:v>
      </x:c>
      <x:c r="K48" s="217" t="str">
        <x:v>15:00</x:v>
      </x:c>
      <x:c r="L48" s="217" t="str">
        <x:v>16:00</x:v>
      </x:c>
      <x:c r="M48" s="217" t="str">
        <x:v>17:00</x:v>
      </x:c>
      <x:c r="N48" s="217" t="str">
        <x:v>18:00</x:v>
      </x:c>
      <x:c r="O48" s="217" t="str">
        <x:v>Tagesstunden</x:v>
      </x:c>
      <x:c r="P48" s="218" t="str">
        <x:v>Bemerkungen</x:v>
      </x:c>
    </x:row>
    <x:row r="49" ht="19" customHeight="1">
      <x:c r="A49" s="502" t="str">
        <x:f>IF(Mitarbeiter!$A5="Ja",Mitarbeiter!$B5,"")</x:f>
        <x:v>Anna Berger</x:v>
      </x:c>
      <x:c r="B49" s="503" t="str">
        <x:f>IF($A49="","",Mitarbeiter!$C5)</x:f>
        <x:v>Service</x:v>
      </x:c>
      <x:c r="C49" s="504" t="str">
        <x:v>F</x:v>
      </x:c>
      <x:c r="D49" s="504" t="str">
        <x:v>F</x:v>
      </x:c>
      <x:c r="E49" s="504" t="str">
        <x:v>F</x:v>
      </x:c>
      <x:c r="F49" s="504" t="str">
        <x:v>F</x:v>
      </x:c>
      <x:c r="G49" s="504" t="str">
        <x:v>D</x:v>
      </x:c>
      <x:c r="H49" s="504" t="str">
        <x:v>P</x:v>
      </x:c>
      <x:c r="I49" s="504" t="str">
        <x:v>D</x:v>
      </x:c>
      <x:c r="J49" s="504" t="str">
        <x:v>D</x:v>
      </x:c>
      <x:c r="K49" s="504" t="str">
        <x:v>D</x:v>
      </x:c>
      <x:c r="L49" s="504" t="str">
        <x:v>D</x:v>
      </x:c>
      <x:c r="M49" s="504" t="str">
        <x:v>D</x:v>
      </x:c>
      <x:c r="N49" s="504" t="str">
        <x:v>F</x:v>
      </x:c>
      <x:c r="O49" s="505" t="n">
        <x:f>COUNTIF(C49:N49,"D")+COUNTIF(C49:N49,"T")</x:f>
        <x:v>6</x:v>
      </x:c>
      <x:c r="P49" s="608" t="str"/>
    </x:row>
    <x:row r="50" ht="19" customHeight="1">
      <x:c r="A50" s="507" t="str">
        <x:f>IF(Mitarbeiter!$A6="Ja",Mitarbeiter!$B6,"")</x:f>
        <x:v>Lukas Schneider</x:v>
      </x:c>
      <x:c r="B50" s="508" t="str">
        <x:f>IF($A50="","",Mitarbeiter!$C6)</x:f>
        <x:v>Küche</x:v>
      </x:c>
      <x:c r="C50" s="509" t="str">
        <x:v>D</x:v>
      </x:c>
      <x:c r="D50" s="509" t="str">
        <x:v>D</x:v>
      </x:c>
      <x:c r="E50" s="509" t="str">
        <x:v>D</x:v>
      </x:c>
      <x:c r="F50" s="509" t="str">
        <x:v>D</x:v>
      </x:c>
      <x:c r="G50" s="509" t="str">
        <x:v>D</x:v>
      </x:c>
      <x:c r="H50" s="509" t="str">
        <x:v>P</x:v>
      </x:c>
      <x:c r="I50" s="509" t="str">
        <x:v>D</x:v>
      </x:c>
      <x:c r="J50" s="509" t="str">
        <x:v>D</x:v>
      </x:c>
      <x:c r="K50" s="509" t="str">
        <x:v>D</x:v>
      </x:c>
      <x:c r="L50" s="509" t="str">
        <x:v>F</x:v>
      </x:c>
      <x:c r="M50" s="509" t="str">
        <x:v>F</x:v>
      </x:c>
      <x:c r="N50" s="509" t="str">
        <x:v>F</x:v>
      </x:c>
      <x:c r="O50" s="510" t="n">
        <x:f>COUNTIF(C50:N50,"D")+COUNTIF(C50:N50,"T")</x:f>
        <x:v>8</x:v>
      </x:c>
      <x:c r="P50" s="609" t="str"/>
    </x:row>
    <x:row r="51" ht="19" customHeight="1">
      <x:c r="A51" s="512" t="str">
        <x:f>IF(Mitarbeiter!$A7="Ja",Mitarbeiter!$B7,"")</x:f>
        <x:v>Mia Hoffmann</x:v>
      </x:c>
      <x:c r="B51" s="513" t="str">
        <x:f>IF($A51="","",Mitarbeiter!$C7)</x:f>
        <x:v>Verkauf</x:v>
      </x:c>
      <x:c r="C51" s="514" t="str">
        <x:v>D</x:v>
      </x:c>
      <x:c r="D51" s="514" t="str">
        <x:v>D</x:v>
      </x:c>
      <x:c r="E51" s="514" t="str">
        <x:v>D</x:v>
      </x:c>
      <x:c r="F51" s="514" t="str">
        <x:v>D</x:v>
      </x:c>
      <x:c r="G51" s="514" t="str">
        <x:v>D</x:v>
      </x:c>
      <x:c r="H51" s="514" t="str">
        <x:v>P</x:v>
      </x:c>
      <x:c r="I51" s="514" t="str">
        <x:v>D</x:v>
      </x:c>
      <x:c r="J51" s="514" t="str">
        <x:v>D</x:v>
      </x:c>
      <x:c r="K51" s="514" t="str">
        <x:v>F</x:v>
      </x:c>
      <x:c r="L51" s="514" t="str">
        <x:v>F</x:v>
      </x:c>
      <x:c r="M51" s="514" t="str">
        <x:v>F</x:v>
      </x:c>
      <x:c r="N51" s="514" t="str">
        <x:v>F</x:v>
      </x:c>
      <x:c r="O51" s="515" t="n">
        <x:f>COUNTIF(C51:N51,"D")+COUNTIF(C51:N51,"T")</x:f>
        <x:v>7</x:v>
      </x:c>
      <x:c r="P51" s="610" t="str"/>
    </x:row>
    <x:row r="52" ht="19" customHeight="1">
      <x:c r="A52" s="507" t="str">
        <x:f>IF(Mitarbeiter!$A8="Ja",Mitarbeiter!$B8,"")</x:f>
        <x:v>Noah Weber</x:v>
      </x:c>
      <x:c r="B52" s="508" t="str">
        <x:f>IF($A52="","",Mitarbeiter!$C8)</x:f>
        <x:v>Lager</x:v>
      </x:c>
      <x:c r="C52" s="509" t="str">
        <x:v>D</x:v>
      </x:c>
      <x:c r="D52" s="509" t="str">
        <x:v>D</x:v>
      </x:c>
      <x:c r="E52" s="509" t="str">
        <x:v>D</x:v>
      </x:c>
      <x:c r="F52" s="509" t="str">
        <x:v>D</x:v>
      </x:c>
      <x:c r="G52" s="509" t="str">
        <x:v>T</x:v>
      </x:c>
      <x:c r="H52" s="509" t="str">
        <x:v>P</x:v>
      </x:c>
      <x:c r="I52" s="509" t="str">
        <x:v>D</x:v>
      </x:c>
      <x:c r="J52" s="509" t="str">
        <x:v>D</x:v>
      </x:c>
      <x:c r="K52" s="509" t="str">
        <x:v>F</x:v>
      </x:c>
      <x:c r="L52" s="509" t="str">
        <x:v>F</x:v>
      </x:c>
      <x:c r="M52" s="509" t="str">
        <x:v>F</x:v>
      </x:c>
      <x:c r="N52" s="509" t="str">
        <x:v>F</x:v>
      </x:c>
      <x:c r="O52" s="510" t="n">
        <x:f>COUNTIF(C52:N52,"D")+COUNTIF(C52:N52,"T")</x:f>
        <x:v>7</x:v>
      </x:c>
      <x:c r="P52" s="609" t="str">
        <x:v>Training einplanen</x:v>
      </x:c>
    </x:row>
    <x:row r="53" ht="19" customHeight="1">
      <x:c r="A53" s="512" t="str">
        <x:f>IF(Mitarbeiter!$A9="Ja",Mitarbeiter!$B9,"")</x:f>
        <x:v>Emma Fischer</x:v>
      </x:c>
      <x:c r="B53" s="513" t="str">
        <x:f>IF($A53="","",Mitarbeiter!$C9)</x:f>
        <x:v>Büro</x:v>
      </x:c>
      <x:c r="C53" s="514" t="str">
        <x:v>D</x:v>
      </x:c>
      <x:c r="D53" s="514" t="str">
        <x:v>D</x:v>
      </x:c>
      <x:c r="E53" s="514" t="str">
        <x:v>D</x:v>
      </x:c>
      <x:c r="F53" s="514" t="str">
        <x:v>D</x:v>
      </x:c>
      <x:c r="G53" s="514" t="str">
        <x:v>D</x:v>
      </x:c>
      <x:c r="H53" s="514" t="str">
        <x:v>P</x:v>
      </x:c>
      <x:c r="I53" s="514" t="str">
        <x:v>D</x:v>
      </x:c>
      <x:c r="J53" s="514" t="str">
        <x:v>D</x:v>
      </x:c>
      <x:c r="K53" s="514" t="str">
        <x:v>F</x:v>
      </x:c>
      <x:c r="L53" s="514" t="str">
        <x:v>F</x:v>
      </x:c>
      <x:c r="M53" s="514" t="str">
        <x:v>F</x:v>
      </x:c>
      <x:c r="N53" s="514" t="str">
        <x:v>F</x:v>
      </x:c>
      <x:c r="O53" s="515" t="n">
        <x:f>COUNTIF(C53:N53,"D")+COUNTIF(C53:N53,"T")</x:f>
        <x:v>7</x:v>
      </x:c>
      <x:c r="P53" s="610" t="str"/>
    </x:row>
    <x:row r="54" ht="19" customHeight="1">
      <x:c r="A54" s="507" t="str">
        <x:f>IF(Mitarbeiter!$A10="Ja",Mitarbeiter!$B10,"")</x:f>
        <x:v>Paul Wagner</x:v>
      </x:c>
      <x:c r="B54" s="508" t="str">
        <x:f>IF($A54="","",Mitarbeiter!$C10)</x:f>
        <x:v>Service</x:v>
      </x:c>
      <x:c r="C54" s="509" t="str">
        <x:v>D</x:v>
      </x:c>
      <x:c r="D54" s="509" t="str">
        <x:v>D</x:v>
      </x:c>
      <x:c r="E54" s="509" t="str">
        <x:v>D</x:v>
      </x:c>
      <x:c r="F54" s="509" t="str">
        <x:v>D</x:v>
      </x:c>
      <x:c r="G54" s="509" t="str">
        <x:v>D</x:v>
      </x:c>
      <x:c r="H54" s="509" t="str">
        <x:v>P</x:v>
      </x:c>
      <x:c r="I54" s="509" t="str">
        <x:v>D</x:v>
      </x:c>
      <x:c r="J54" s="509" t="str">
        <x:v>D</x:v>
      </x:c>
      <x:c r="K54" s="509" t="str">
        <x:v>F</x:v>
      </x:c>
      <x:c r="L54" s="509" t="str">
        <x:v>F</x:v>
      </x:c>
      <x:c r="M54" s="509" t="str">
        <x:v>F</x:v>
      </x:c>
      <x:c r="N54" s="509" t="str">
        <x:v>F</x:v>
      </x:c>
      <x:c r="O54" s="510" t="n">
        <x:f>COUNTIF(C54:N54,"D")+COUNTIF(C54:N54,"T")</x:f>
        <x:v>7</x:v>
      </x:c>
      <x:c r="P54" s="609" t="str"/>
    </x:row>
    <x:row r="55" ht="19" customHeight="1">
      <x:c r="A55" s="512" t="str">
        <x:f>IF(Mitarbeiter!$A11="Ja",Mitarbeiter!$B11,"")</x:f>
        <x:v>Lea Becker</x:v>
      </x:c>
      <x:c r="B55" s="513" t="str">
        <x:f>IF($A55="","",Mitarbeiter!$C11)</x:f>
        <x:v>Reinigung</x:v>
      </x:c>
      <x:c r="C55" s="514" t="str">
        <x:v>D</x:v>
      </x:c>
      <x:c r="D55" s="514" t="str">
        <x:v>D</x:v>
      </x:c>
      <x:c r="E55" s="514" t="str">
        <x:v>F</x:v>
      </x:c>
      <x:c r="F55" s="514" t="str">
        <x:v>F</x:v>
      </x:c>
      <x:c r="G55" s="514" t="str">
        <x:v>F</x:v>
      </x:c>
      <x:c r="H55" s="514" t="str">
        <x:v>F</x:v>
      </x:c>
      <x:c r="I55" s="514" t="str">
        <x:v>F</x:v>
      </x:c>
      <x:c r="J55" s="514" t="str">
        <x:v>F</x:v>
      </x:c>
      <x:c r="K55" s="514" t="str">
        <x:v>F</x:v>
      </x:c>
      <x:c r="L55" s="514" t="str">
        <x:v>D</x:v>
      </x:c>
      <x:c r="M55" s="514" t="str">
        <x:v>D</x:v>
      </x:c>
      <x:c r="N55" s="514" t="str">
        <x:v>F</x:v>
      </x:c>
      <x:c r="O55" s="515" t="n">
        <x:f>COUNTIF(C55:N55,"D")+COUNTIF(C55:N55,"T")</x:f>
        <x:v>4</x:v>
      </x:c>
      <x:c r="P55" s="610" t="str"/>
    </x:row>
    <x:row r="56" ht="19" customHeight="1">
      <x:c r="A56" s="507" t="str">
        <x:f>IF(Mitarbeiter!$A12="Ja",Mitarbeiter!$B12,"")</x:f>
        <x:v>Felix Schulz</x:v>
      </x:c>
      <x:c r="B56" s="508" t="str">
        <x:f>IF($A56="","",Mitarbeiter!$C12)</x:f>
        <x:v>Küche</x:v>
      </x:c>
      <x:c r="C56" s="509" t="str">
        <x:v>D</x:v>
      </x:c>
      <x:c r="D56" s="509" t="str">
        <x:v>D</x:v>
      </x:c>
      <x:c r="E56" s="509" t="str">
        <x:v>D</x:v>
      </x:c>
      <x:c r="F56" s="509" t="str">
        <x:v>D</x:v>
      </x:c>
      <x:c r="G56" s="509" t="str">
        <x:v>D</x:v>
      </x:c>
      <x:c r="H56" s="509" t="str">
        <x:v>P</x:v>
      </x:c>
      <x:c r="I56" s="509" t="str">
        <x:v>D</x:v>
      </x:c>
      <x:c r="J56" s="509" t="str">
        <x:v>D</x:v>
      </x:c>
      <x:c r="K56" s="509" t="str">
        <x:v>D</x:v>
      </x:c>
      <x:c r="L56" s="509" t="str">
        <x:v>F</x:v>
      </x:c>
      <x:c r="M56" s="509" t="str">
        <x:v>F</x:v>
      </x:c>
      <x:c r="N56" s="509" t="str">
        <x:v>F</x:v>
      </x:c>
      <x:c r="O56" s="510" t="n">
        <x:f>COUNTIF(C56:N56,"D")+COUNTIF(C56:N56,"T")</x:f>
        <x:v>8</x:v>
      </x:c>
      <x:c r="P56" s="609" t="str"/>
    </x:row>
    <x:row r="57" ht="19" customHeight="1">
      <x:c r="A57" s="512" t="str">
        <x:f>IF(Mitarbeiter!$A13="Ja",Mitarbeiter!$B13,"")</x:f>
        <x:v>Sofia Koch</x:v>
      </x:c>
      <x:c r="B57" s="513" t="str">
        <x:f>IF($A57="","",Mitarbeiter!$C13)</x:f>
        <x:v>Verkauf</x:v>
      </x:c>
      <x:c r="C57" s="514" t="str">
        <x:v>D</x:v>
      </x:c>
      <x:c r="D57" s="514" t="str">
        <x:v>D</x:v>
      </x:c>
      <x:c r="E57" s="514" t="str">
        <x:v>D</x:v>
      </x:c>
      <x:c r="F57" s="514" t="str">
        <x:v>D</x:v>
      </x:c>
      <x:c r="G57" s="514" t="str">
        <x:v>D</x:v>
      </x:c>
      <x:c r="H57" s="514" t="str">
        <x:v>P</x:v>
      </x:c>
      <x:c r="I57" s="514" t="str">
        <x:v>D</x:v>
      </x:c>
      <x:c r="J57" s="514" t="str">
        <x:v>D</x:v>
      </x:c>
      <x:c r="K57" s="514" t="str">
        <x:v>F</x:v>
      </x:c>
      <x:c r="L57" s="514" t="str">
        <x:v>F</x:v>
      </x:c>
      <x:c r="M57" s="514" t="str">
        <x:v>F</x:v>
      </x:c>
      <x:c r="N57" s="514" t="str">
        <x:v>F</x:v>
      </x:c>
      <x:c r="O57" s="515" t="n">
        <x:f>COUNTIF(C57:N57,"D")+COUNTIF(C57:N57,"T")</x:f>
        <x:v>7</x:v>
      </x:c>
      <x:c r="P57" s="610" t="str"/>
    </x:row>
    <x:row r="58" ht="19" customHeight="1">
      <x:c r="A58" s="507" t="str">
        <x:f>IF(Mitarbeiter!$A14="Ja",Mitarbeiter!$B14,"")</x:f>
        <x:v>Jonas Richter</x:v>
      </x:c>
      <x:c r="B58" s="508" t="str">
        <x:f>IF($A58="","",Mitarbeiter!$C14)</x:f>
        <x:v>Lager</x:v>
      </x:c>
      <x:c r="C58" s="509" t="str">
        <x:v>U</x:v>
      </x:c>
      <x:c r="D58" s="509" t="str">
        <x:v>U</x:v>
      </x:c>
      <x:c r="E58" s="509" t="str">
        <x:v>U</x:v>
      </x:c>
      <x:c r="F58" s="509" t="str">
        <x:v>U</x:v>
      </x:c>
      <x:c r="G58" s="509" t="str">
        <x:v>U</x:v>
      </x:c>
      <x:c r="H58" s="509" t="str">
        <x:v>U</x:v>
      </x:c>
      <x:c r="I58" s="509" t="str">
        <x:v>U</x:v>
      </x:c>
      <x:c r="J58" s="509" t="str">
        <x:v>U</x:v>
      </x:c>
      <x:c r="K58" s="509" t="str">
        <x:v>U</x:v>
      </x:c>
      <x:c r="L58" s="509" t="str">
        <x:v>U</x:v>
      </x:c>
      <x:c r="M58" s="509" t="str">
        <x:v>U</x:v>
      </x:c>
      <x:c r="N58" s="509" t="str">
        <x:v>U</x:v>
      </x:c>
      <x:c r="O58" s="510" t="n">
        <x:f>COUNTIF(C58:N58,"D")+COUNTIF(C58:N58,"T")</x:f>
        <x:v>0</x:v>
      </x:c>
      <x:c r="P58" s="609" t="str">
        <x:v>Urlaub geplant</x:v>
      </x:c>
    </x:row>
    <x:row r="59" ht="19" customHeight="1">
      <x:c r="A59" s="512" t="str">
        <x:f>IF(Mitarbeiter!$A15="Ja",Mitarbeiter!$B15,"")</x:f>
        <x:v>Clara Klein</x:v>
      </x:c>
      <x:c r="B59" s="513" t="str">
        <x:f>IF($A59="","",Mitarbeiter!$C15)</x:f>
        <x:v>Service</x:v>
      </x:c>
      <x:c r="C59" s="514" t="str">
        <x:v>F</x:v>
      </x:c>
      <x:c r="D59" s="514" t="str">
        <x:v>F</x:v>
      </x:c>
      <x:c r="E59" s="514" t="str">
        <x:v>D</x:v>
      </x:c>
      <x:c r="F59" s="514" t="str">
        <x:v>D</x:v>
      </x:c>
      <x:c r="G59" s="514" t="str">
        <x:v>D</x:v>
      </x:c>
      <x:c r="H59" s="514" t="str">
        <x:v>P</x:v>
      </x:c>
      <x:c r="I59" s="514" t="str">
        <x:v>D</x:v>
      </x:c>
      <x:c r="J59" s="514" t="str">
        <x:v>D</x:v>
      </x:c>
      <x:c r="K59" s="514" t="str">
        <x:v>D</x:v>
      </x:c>
      <x:c r="L59" s="514" t="str">
        <x:v>D</x:v>
      </x:c>
      <x:c r="M59" s="514" t="str">
        <x:v>F</x:v>
      </x:c>
      <x:c r="N59" s="514" t="str">
        <x:v>F</x:v>
      </x:c>
      <x:c r="O59" s="515" t="n">
        <x:f>COUNTIF(C59:N59,"D")+COUNTIF(C59:N59,"T")</x:f>
        <x:v>7</x:v>
      </x:c>
      <x:c r="P59" s="610" t="str"/>
    </x:row>
    <x:row r="60" ht="19" customHeight="1">
      <x:c r="A60" s="507" t="str">
        <x:f>IF(Mitarbeiter!$A16="Ja",Mitarbeiter!$B16,"")</x:f>
        <x:v>Ben Wolf</x:v>
      </x:c>
      <x:c r="B60" s="508" t="str">
        <x:f>IF($A60="","",Mitarbeiter!$C16)</x:f>
        <x:v>Büro</x:v>
      </x:c>
      <x:c r="C60" s="509" t="str">
        <x:v>K</x:v>
      </x:c>
      <x:c r="D60" s="509" t="str">
        <x:v>K</x:v>
      </x:c>
      <x:c r="E60" s="509" t="str">
        <x:v>K</x:v>
      </x:c>
      <x:c r="F60" s="509" t="str">
        <x:v>K</x:v>
      </x:c>
      <x:c r="G60" s="509" t="str">
        <x:v>K</x:v>
      </x:c>
      <x:c r="H60" s="509" t="str">
        <x:v>K</x:v>
      </x:c>
      <x:c r="I60" s="509" t="str">
        <x:v>K</x:v>
      </x:c>
      <x:c r="J60" s="509" t="str">
        <x:v>K</x:v>
      </x:c>
      <x:c r="K60" s="509" t="str">
        <x:v>K</x:v>
      </x:c>
      <x:c r="L60" s="509" t="str">
        <x:v>K</x:v>
      </x:c>
      <x:c r="M60" s="509" t="str">
        <x:v>K</x:v>
      </x:c>
      <x:c r="N60" s="509" t="str">
        <x:v>K</x:v>
      </x:c>
      <x:c r="O60" s="510" t="n">
        <x:f>COUNTIF(C60:N60,"D")+COUNTIF(C60:N60,"T")</x:f>
        <x:v>0</x:v>
      </x:c>
      <x:c r="P60" s="609" t="str">
        <x:v>Krankmeldung</x:v>
      </x:c>
    </x:row>
    <x:row r="61" ht="19" customHeight="1">
      <x:c r="A61" s="512" t="str">
        <x:f>IF(Mitarbeiter!$A17="Ja",Mitarbeiter!$B17,"")</x:f>
        <x:v>Marie Neumann</x:v>
      </x:c>
      <x:c r="B61" s="513" t="str">
        <x:f>IF($A61="","",Mitarbeiter!$C17)</x:f>
        <x:v>Reinigung</x:v>
      </x:c>
      <x:c r="C61" s="514" t="str">
        <x:v>D</x:v>
      </x:c>
      <x:c r="D61" s="514" t="str">
        <x:v>D</x:v>
      </x:c>
      <x:c r="E61" s="514" t="str">
        <x:v>F</x:v>
      </x:c>
      <x:c r="F61" s="514" t="str">
        <x:v>F</x:v>
      </x:c>
      <x:c r="G61" s="514" t="str">
        <x:v>F</x:v>
      </x:c>
      <x:c r="H61" s="514" t="str">
        <x:v>F</x:v>
      </x:c>
      <x:c r="I61" s="514" t="str">
        <x:v>F</x:v>
      </x:c>
      <x:c r="J61" s="514" t="str">
        <x:v>F</x:v>
      </x:c>
      <x:c r="K61" s="514" t="str">
        <x:v>F</x:v>
      </x:c>
      <x:c r="L61" s="514" t="str">
        <x:v>D</x:v>
      </x:c>
      <x:c r="M61" s="514" t="str">
        <x:v>D</x:v>
      </x:c>
      <x:c r="N61" s="514" t="str">
        <x:v>F</x:v>
      </x:c>
      <x:c r="O61" s="515" t="n">
        <x:f>COUNTIF(C61:N61,"D")+COUNTIF(C61:N61,"T")</x:f>
        <x:v>4</x:v>
      </x:c>
      <x:c r="P61" s="610" t="str"/>
    </x:row>
    <x:row r="62" ht="19" customHeight="1">
      <x:c r="A62" s="507" t="str">
        <x:f>IF(Mitarbeiter!$A18="Ja",Mitarbeiter!$B18,"")</x:f>
        <x:v>Tim Schwarz</x:v>
      </x:c>
      <x:c r="B62" s="508" t="str">
        <x:f>IF($A62="","",Mitarbeiter!$C18)</x:f>
        <x:v>Service</x:v>
      </x:c>
      <x:c r="C62" s="509" t="str">
        <x:v>F</x:v>
      </x:c>
      <x:c r="D62" s="509" t="str">
        <x:v>F</x:v>
      </x:c>
      <x:c r="E62" s="509" t="str">
        <x:v>D</x:v>
      </x:c>
      <x:c r="F62" s="509" t="str">
        <x:v>D</x:v>
      </x:c>
      <x:c r="G62" s="509" t="str">
        <x:v>D</x:v>
      </x:c>
      <x:c r="H62" s="509" t="str">
        <x:v>P</x:v>
      </x:c>
      <x:c r="I62" s="509" t="str">
        <x:v>D</x:v>
      </x:c>
      <x:c r="J62" s="509" t="str">
        <x:v>D</x:v>
      </x:c>
      <x:c r="K62" s="509" t="str">
        <x:v>D</x:v>
      </x:c>
      <x:c r="L62" s="509" t="str">
        <x:v>D</x:v>
      </x:c>
      <x:c r="M62" s="509" t="str">
        <x:v>F</x:v>
      </x:c>
      <x:c r="N62" s="509" t="str">
        <x:v>F</x:v>
      </x:c>
      <x:c r="O62" s="510" t="n">
        <x:f>COUNTIF(C62:N62,"D")+COUNTIF(C62:N62,"T")</x:f>
        <x:v>7</x:v>
      </x:c>
      <x:c r="P62" s="609" t="str"/>
    </x:row>
    <x:row r="63" ht="19" customHeight="1">
      <x:c r="A63" s="517" t="str">
        <x:f>IF(Mitarbeiter!$A19="Ja",Mitarbeiter!$B19,"")</x:f>
        <x:v>Laura Braun</x:v>
      </x:c>
      <x:c r="B63" s="518" t="str">
        <x:f>IF($A63="","",Mitarbeiter!$C19)</x:f>
        <x:v>Verkauf</x:v>
      </x:c>
      <x:c r="C63" s="519" t="str">
        <x:v>D</x:v>
      </x:c>
      <x:c r="D63" s="519" t="str">
        <x:v>D</x:v>
      </x:c>
      <x:c r="E63" s="519" t="str">
        <x:v>D</x:v>
      </x:c>
      <x:c r="F63" s="519" t="str">
        <x:v>D</x:v>
      </x:c>
      <x:c r="G63" s="519" t="str">
        <x:v>D</x:v>
      </x:c>
      <x:c r="H63" s="519" t="str">
        <x:v>P</x:v>
      </x:c>
      <x:c r="I63" s="519" t="str">
        <x:v>D</x:v>
      </x:c>
      <x:c r="J63" s="519" t="str">
        <x:v>D</x:v>
      </x:c>
      <x:c r="K63" s="519" t="str">
        <x:v>F</x:v>
      </x:c>
      <x:c r="L63" s="519" t="str">
        <x:v>F</x:v>
      </x:c>
      <x:c r="M63" s="519" t="str">
        <x:v>F</x:v>
      </x:c>
      <x:c r="N63" s="519" t="str">
        <x:v>F</x:v>
      </x:c>
      <x:c r="O63" s="520" t="n">
        <x:f>COUNTIF(C63:N63,"D")+COUNTIF(C63:N63,"T")</x:f>
        <x:v>7</x:v>
      </x:c>
      <x:c r="P63" s="611" t="str"/>
    </x:row>
    <x:row r="64">
      <x:c r="A64" s="482"/>
      <x:c r="B64" s="482"/>
      <x:c r="C64" s="482"/>
      <x:c r="D64" s="482"/>
      <x:c r="E64" s="482"/>
      <x:c r="F64" s="482"/>
      <x:c r="G64" s="482"/>
      <x:c r="H64" s="482"/>
      <x:c r="I64" s="482"/>
      <x:c r="J64" s="482"/>
      <x:c r="K64" s="482"/>
      <x:c r="L64" s="482"/>
      <x:c r="M64" s="482"/>
      <x:c r="N64" s="482"/>
      <x:c r="O64" s="482"/>
      <x:c r="P64" s="482"/>
    </x:row>
    <x:row r="65" ht="24" customHeight="1">
      <x:c r="A65" s="630" t="str">
        <x:v>Donnerstag</x:v>
      </x:c>
      <x:c r="B65" s="630"/>
      <x:c r="C65" s="630"/>
      <x:c r="D65" s="630"/>
      <x:c r="E65" s="630"/>
      <x:c r="F65" s="630"/>
      <x:c r="G65" s="630"/>
      <x:c r="H65" s="630"/>
      <x:c r="I65" s="630"/>
      <x:c r="J65" s="630"/>
      <x:c r="K65" s="630"/>
      <x:c r="L65" s="630"/>
      <x:c r="M65" s="630"/>
      <x:c r="N65" s="630"/>
      <x:c r="O65" s="646" t="n">
        <x:f>$C$5+3</x:f>
        <x:v>46142</x:v>
      </x:c>
      <x:c r="P65" s="646"/>
    </x:row>
    <x:row r="66" ht="25" customHeight="1">
      <x:c r="A66" s="216" t="str">
        <x:v>Mitarbeiter</x:v>
      </x:c>
      <x:c r="B66" s="217" t="str">
        <x:v>Rolle</x:v>
      </x:c>
      <x:c r="C66" s="217" t="str">
        <x:v>07:00</x:v>
      </x:c>
      <x:c r="D66" s="217" t="str">
        <x:v>08:00</x:v>
      </x:c>
      <x:c r="E66" s="217" t="str">
        <x:v>09:00</x:v>
      </x:c>
      <x:c r="F66" s="217" t="str">
        <x:v>10:00</x:v>
      </x:c>
      <x:c r="G66" s="217" t="str">
        <x:v>11:00</x:v>
      </x:c>
      <x:c r="H66" s="217" t="str">
        <x:v>12:00</x:v>
      </x:c>
      <x:c r="I66" s="217" t="str">
        <x:v>13:00</x:v>
      </x:c>
      <x:c r="J66" s="217" t="str">
        <x:v>14:00</x:v>
      </x:c>
      <x:c r="K66" s="217" t="str">
        <x:v>15:00</x:v>
      </x:c>
      <x:c r="L66" s="217" t="str">
        <x:v>16:00</x:v>
      </x:c>
      <x:c r="M66" s="217" t="str">
        <x:v>17:00</x:v>
      </x:c>
      <x:c r="N66" s="217" t="str">
        <x:v>18:00</x:v>
      </x:c>
      <x:c r="O66" s="217" t="str">
        <x:v>Tagesstunden</x:v>
      </x:c>
      <x:c r="P66" s="218" t="str">
        <x:v>Bemerkungen</x:v>
      </x:c>
    </x:row>
    <x:row r="67" ht="19" customHeight="1">
      <x:c r="A67" s="502" t="str">
        <x:f>IF(Mitarbeiter!$A5="Ja",Mitarbeiter!$B5,"")</x:f>
        <x:v>Anna Berger</x:v>
      </x:c>
      <x:c r="B67" s="503" t="str">
        <x:f>IF($A67="","",Mitarbeiter!$C5)</x:f>
        <x:v>Service</x:v>
      </x:c>
      <x:c r="C67" s="504" t="str">
        <x:v>F</x:v>
      </x:c>
      <x:c r="D67" s="504" t="str">
        <x:v>F</x:v>
      </x:c>
      <x:c r="E67" s="504" t="str">
        <x:v>D</x:v>
      </x:c>
      <x:c r="F67" s="504" t="str">
        <x:v>D</x:v>
      </x:c>
      <x:c r="G67" s="504" t="str">
        <x:v>D</x:v>
      </x:c>
      <x:c r="H67" s="504" t="str">
        <x:v>P</x:v>
      </x:c>
      <x:c r="I67" s="504" t="str">
        <x:v>D</x:v>
      </x:c>
      <x:c r="J67" s="504" t="str">
        <x:v>D</x:v>
      </x:c>
      <x:c r="K67" s="504" t="str">
        <x:v>D</x:v>
      </x:c>
      <x:c r="L67" s="504" t="str">
        <x:v>D</x:v>
      </x:c>
      <x:c r="M67" s="504" t="str">
        <x:v>F</x:v>
      </x:c>
      <x:c r="N67" s="504" t="str">
        <x:v>F</x:v>
      </x:c>
      <x:c r="O67" s="505" t="n">
        <x:f>COUNTIF(C67:N67,"D")+COUNTIF(C67:N67,"T")</x:f>
        <x:v>7</x:v>
      </x:c>
      <x:c r="P67" s="608" t="str"/>
    </x:row>
    <x:row r="68" ht="19" customHeight="1">
      <x:c r="A68" s="507" t="str">
        <x:f>IF(Mitarbeiter!$A6="Ja",Mitarbeiter!$B6,"")</x:f>
        <x:v>Lukas Schneider</x:v>
      </x:c>
      <x:c r="B68" s="508" t="str">
        <x:f>IF($A68="","",Mitarbeiter!$C6)</x:f>
        <x:v>Küche</x:v>
      </x:c>
      <x:c r="C68" s="509" t="str">
        <x:v>D</x:v>
      </x:c>
      <x:c r="D68" s="509" t="str">
        <x:v>D</x:v>
      </x:c>
      <x:c r="E68" s="509" t="str">
        <x:v>D</x:v>
      </x:c>
      <x:c r="F68" s="509" t="str">
        <x:v>D</x:v>
      </x:c>
      <x:c r="G68" s="509" t="str">
        <x:v>D</x:v>
      </x:c>
      <x:c r="H68" s="509" t="str">
        <x:v>P</x:v>
      </x:c>
      <x:c r="I68" s="509" t="str">
        <x:v>D</x:v>
      </x:c>
      <x:c r="J68" s="509" t="str">
        <x:v>D</x:v>
      </x:c>
      <x:c r="K68" s="509" t="str">
        <x:v>D</x:v>
      </x:c>
      <x:c r="L68" s="509" t="str">
        <x:v>F</x:v>
      </x:c>
      <x:c r="M68" s="509" t="str">
        <x:v>F</x:v>
      </x:c>
      <x:c r="N68" s="509" t="str">
        <x:v>F</x:v>
      </x:c>
      <x:c r="O68" s="510" t="n">
        <x:f>COUNTIF(C68:N68,"D")+COUNTIF(C68:N68,"T")</x:f>
        <x:v>8</x:v>
      </x:c>
      <x:c r="P68" s="609" t="str"/>
    </x:row>
    <x:row r="69" ht="19" customHeight="1">
      <x:c r="A69" s="512" t="str">
        <x:f>IF(Mitarbeiter!$A7="Ja",Mitarbeiter!$B7,"")</x:f>
        <x:v>Mia Hoffmann</x:v>
      </x:c>
      <x:c r="B69" s="513" t="str">
        <x:f>IF($A69="","",Mitarbeiter!$C7)</x:f>
        <x:v>Verkauf</x:v>
      </x:c>
      <x:c r="C69" s="514" t="str">
        <x:v>F</x:v>
      </x:c>
      <x:c r="D69" s="514" t="str">
        <x:v>F</x:v>
      </x:c>
      <x:c r="E69" s="514" t="str">
        <x:v>F</x:v>
      </x:c>
      <x:c r="F69" s="514" t="str">
        <x:v>F</x:v>
      </x:c>
      <x:c r="G69" s="514" t="str">
        <x:v>D</x:v>
      </x:c>
      <x:c r="H69" s="514" t="str">
        <x:v>P</x:v>
      </x:c>
      <x:c r="I69" s="514" t="str">
        <x:v>D</x:v>
      </x:c>
      <x:c r="J69" s="514" t="str">
        <x:v>D</x:v>
      </x:c>
      <x:c r="K69" s="514" t="str">
        <x:v>D</x:v>
      </x:c>
      <x:c r="L69" s="514" t="str">
        <x:v>D</x:v>
      </x:c>
      <x:c r="M69" s="514" t="str">
        <x:v>D</x:v>
      </x:c>
      <x:c r="N69" s="514" t="str">
        <x:v>F</x:v>
      </x:c>
      <x:c r="O69" s="515" t="n">
        <x:f>COUNTIF(C69:N69,"D")+COUNTIF(C69:N69,"T")</x:f>
        <x:v>6</x:v>
      </x:c>
      <x:c r="P69" s="610" t="str"/>
    </x:row>
    <x:row r="70" ht="19" customHeight="1">
      <x:c r="A70" s="507" t="str">
        <x:f>IF(Mitarbeiter!$A8="Ja",Mitarbeiter!$B8,"")</x:f>
        <x:v>Noah Weber</x:v>
      </x:c>
      <x:c r="B70" s="508" t="str">
        <x:f>IF($A70="","",Mitarbeiter!$C8)</x:f>
        <x:v>Lager</x:v>
      </x:c>
      <x:c r="C70" s="509" t="str">
        <x:v>D</x:v>
      </x:c>
      <x:c r="D70" s="509" t="str">
        <x:v>D</x:v>
      </x:c>
      <x:c r="E70" s="509" t="str">
        <x:v>D</x:v>
      </x:c>
      <x:c r="F70" s="509" t="str">
        <x:v>D</x:v>
      </x:c>
      <x:c r="G70" s="509" t="str">
        <x:v>T</x:v>
      </x:c>
      <x:c r="H70" s="509" t="str">
        <x:v>P</x:v>
      </x:c>
      <x:c r="I70" s="509" t="str">
        <x:v>D</x:v>
      </x:c>
      <x:c r="J70" s="509" t="str">
        <x:v>D</x:v>
      </x:c>
      <x:c r="K70" s="509" t="str">
        <x:v>F</x:v>
      </x:c>
      <x:c r="L70" s="509" t="str">
        <x:v>F</x:v>
      </x:c>
      <x:c r="M70" s="509" t="str">
        <x:v>F</x:v>
      </x:c>
      <x:c r="N70" s="509" t="str">
        <x:v>F</x:v>
      </x:c>
      <x:c r="O70" s="510" t="n">
        <x:f>COUNTIF(C70:N70,"D")+COUNTIF(C70:N70,"T")</x:f>
        <x:v>7</x:v>
      </x:c>
      <x:c r="P70" s="609" t="str">
        <x:v>Training einplanen</x:v>
      </x:c>
    </x:row>
    <x:row r="71" ht="19" customHeight="1">
      <x:c r="A71" s="512" t="str">
        <x:f>IF(Mitarbeiter!$A9="Ja",Mitarbeiter!$B9,"")</x:f>
        <x:v>Emma Fischer</x:v>
      </x:c>
      <x:c r="B71" s="513" t="str">
        <x:f>IF($A71="","",Mitarbeiter!$C9)</x:f>
        <x:v>Büro</x:v>
      </x:c>
      <x:c r="C71" s="514" t="str">
        <x:v>D</x:v>
      </x:c>
      <x:c r="D71" s="514" t="str">
        <x:v>D</x:v>
      </x:c>
      <x:c r="E71" s="514" t="str">
        <x:v>D</x:v>
      </x:c>
      <x:c r="F71" s="514" t="str">
        <x:v>D</x:v>
      </x:c>
      <x:c r="G71" s="514" t="str">
        <x:v>D</x:v>
      </x:c>
      <x:c r="H71" s="514" t="str">
        <x:v>P</x:v>
      </x:c>
      <x:c r="I71" s="514" t="str">
        <x:v>D</x:v>
      </x:c>
      <x:c r="J71" s="514" t="str">
        <x:v>D</x:v>
      </x:c>
      <x:c r="K71" s="514" t="str">
        <x:v>F</x:v>
      </x:c>
      <x:c r="L71" s="514" t="str">
        <x:v>F</x:v>
      </x:c>
      <x:c r="M71" s="514" t="str">
        <x:v>F</x:v>
      </x:c>
      <x:c r="N71" s="514" t="str">
        <x:v>F</x:v>
      </x:c>
      <x:c r="O71" s="515" t="n">
        <x:f>COUNTIF(C71:N71,"D")+COUNTIF(C71:N71,"T")</x:f>
        <x:v>7</x:v>
      </x:c>
      <x:c r="P71" s="610" t="str"/>
    </x:row>
    <x:row r="72" ht="19" customHeight="1">
      <x:c r="A72" s="507" t="str">
        <x:f>IF(Mitarbeiter!$A10="Ja",Mitarbeiter!$B10,"")</x:f>
        <x:v>Paul Wagner</x:v>
      </x:c>
      <x:c r="B72" s="508" t="str">
        <x:f>IF($A72="","",Mitarbeiter!$C10)</x:f>
        <x:v>Service</x:v>
      </x:c>
      <x:c r="C72" s="509" t="str">
        <x:v>F</x:v>
      </x:c>
      <x:c r="D72" s="509" t="str">
        <x:v>F</x:v>
      </x:c>
      <x:c r="E72" s="509" t="str">
        <x:v>F</x:v>
      </x:c>
      <x:c r="F72" s="509" t="str">
        <x:v>F</x:v>
      </x:c>
      <x:c r="G72" s="509" t="str">
        <x:v>D</x:v>
      </x:c>
      <x:c r="H72" s="509" t="str">
        <x:v>P</x:v>
      </x:c>
      <x:c r="I72" s="509" t="str">
        <x:v>D</x:v>
      </x:c>
      <x:c r="J72" s="509" t="str">
        <x:v>D</x:v>
      </x:c>
      <x:c r="K72" s="509" t="str">
        <x:v>D</x:v>
      </x:c>
      <x:c r="L72" s="509" t="str">
        <x:v>D</x:v>
      </x:c>
      <x:c r="M72" s="509" t="str">
        <x:v>D</x:v>
      </x:c>
      <x:c r="N72" s="509" t="str">
        <x:v>F</x:v>
      </x:c>
      <x:c r="O72" s="510" t="n">
        <x:f>COUNTIF(C72:N72,"D")+COUNTIF(C72:N72,"T")</x:f>
        <x:v>6</x:v>
      </x:c>
      <x:c r="P72" s="609" t="str"/>
    </x:row>
    <x:row r="73" ht="19" customHeight="1">
      <x:c r="A73" s="512" t="str">
        <x:f>IF(Mitarbeiter!$A11="Ja",Mitarbeiter!$B11,"")</x:f>
        <x:v>Lea Becker</x:v>
      </x:c>
      <x:c r="B73" s="513" t="str">
        <x:f>IF($A73="","",Mitarbeiter!$C11)</x:f>
        <x:v>Reinigung</x:v>
      </x:c>
      <x:c r="C73" s="514" t="str">
        <x:v>D</x:v>
      </x:c>
      <x:c r="D73" s="514" t="str">
        <x:v>D</x:v>
      </x:c>
      <x:c r="E73" s="514" t="str">
        <x:v>F</x:v>
      </x:c>
      <x:c r="F73" s="514" t="str">
        <x:v>F</x:v>
      </x:c>
      <x:c r="G73" s="514" t="str">
        <x:v>F</x:v>
      </x:c>
      <x:c r="H73" s="514" t="str">
        <x:v>F</x:v>
      </x:c>
      <x:c r="I73" s="514" t="str">
        <x:v>F</x:v>
      </x:c>
      <x:c r="J73" s="514" t="str">
        <x:v>F</x:v>
      </x:c>
      <x:c r="K73" s="514" t="str">
        <x:v>F</x:v>
      </x:c>
      <x:c r="L73" s="514" t="str">
        <x:v>D</x:v>
      </x:c>
      <x:c r="M73" s="514" t="str">
        <x:v>D</x:v>
      </x:c>
      <x:c r="N73" s="514" t="str">
        <x:v>F</x:v>
      </x:c>
      <x:c r="O73" s="515" t="n">
        <x:f>COUNTIF(C73:N73,"D")+COUNTIF(C73:N73,"T")</x:f>
        <x:v>4</x:v>
      </x:c>
      <x:c r="P73" s="610" t="str"/>
    </x:row>
    <x:row r="74" ht="19" customHeight="1">
      <x:c r="A74" s="507" t="str">
        <x:f>IF(Mitarbeiter!$A12="Ja",Mitarbeiter!$B12,"")</x:f>
        <x:v>Felix Schulz</x:v>
      </x:c>
      <x:c r="B74" s="508" t="str">
        <x:f>IF($A74="","",Mitarbeiter!$C12)</x:f>
        <x:v>Küche</x:v>
      </x:c>
      <x:c r="C74" s="509" t="str">
        <x:v>D</x:v>
      </x:c>
      <x:c r="D74" s="509" t="str">
        <x:v>D</x:v>
      </x:c>
      <x:c r="E74" s="509" t="str">
        <x:v>D</x:v>
      </x:c>
      <x:c r="F74" s="509" t="str">
        <x:v>D</x:v>
      </x:c>
      <x:c r="G74" s="509" t="str">
        <x:v>D</x:v>
      </x:c>
      <x:c r="H74" s="509" t="str">
        <x:v>P</x:v>
      </x:c>
      <x:c r="I74" s="509" t="str">
        <x:v>D</x:v>
      </x:c>
      <x:c r="J74" s="509" t="str">
        <x:v>D</x:v>
      </x:c>
      <x:c r="K74" s="509" t="str">
        <x:v>D</x:v>
      </x:c>
      <x:c r="L74" s="509" t="str">
        <x:v>F</x:v>
      </x:c>
      <x:c r="M74" s="509" t="str">
        <x:v>F</x:v>
      </x:c>
      <x:c r="N74" s="509" t="str">
        <x:v>F</x:v>
      </x:c>
      <x:c r="O74" s="510" t="n">
        <x:f>COUNTIF(C74:N74,"D")+COUNTIF(C74:N74,"T")</x:f>
        <x:v>8</x:v>
      </x:c>
      <x:c r="P74" s="609" t="str"/>
    </x:row>
    <x:row r="75" ht="19" customHeight="1">
      <x:c r="A75" s="512" t="str">
        <x:f>IF(Mitarbeiter!$A13="Ja",Mitarbeiter!$B13,"")</x:f>
        <x:v>Sofia Koch</x:v>
      </x:c>
      <x:c r="B75" s="513" t="str">
        <x:f>IF($A75="","",Mitarbeiter!$C13)</x:f>
        <x:v>Verkauf</x:v>
      </x:c>
      <x:c r="C75" s="514" t="str">
        <x:v>U</x:v>
      </x:c>
      <x:c r="D75" s="514" t="str">
        <x:v>U</x:v>
      </x:c>
      <x:c r="E75" s="514" t="str">
        <x:v>U</x:v>
      </x:c>
      <x:c r="F75" s="514" t="str">
        <x:v>U</x:v>
      </x:c>
      <x:c r="G75" s="514" t="str">
        <x:v>U</x:v>
      </x:c>
      <x:c r="H75" s="514" t="str">
        <x:v>U</x:v>
      </x:c>
      <x:c r="I75" s="514" t="str">
        <x:v>U</x:v>
      </x:c>
      <x:c r="J75" s="514" t="str">
        <x:v>U</x:v>
      </x:c>
      <x:c r="K75" s="514" t="str">
        <x:v>U</x:v>
      </x:c>
      <x:c r="L75" s="514" t="str">
        <x:v>U</x:v>
      </x:c>
      <x:c r="M75" s="514" t="str">
        <x:v>U</x:v>
      </x:c>
      <x:c r="N75" s="514" t="str">
        <x:v>U</x:v>
      </x:c>
      <x:c r="O75" s="515" t="n">
        <x:f>COUNTIF(C75:N75,"D")+COUNTIF(C75:N75,"T")</x:f>
        <x:v>0</x:v>
      </x:c>
      <x:c r="P75" s="610" t="str">
        <x:v>Urlaub geplant</x:v>
      </x:c>
    </x:row>
    <x:row r="76" ht="19" customHeight="1">
      <x:c r="A76" s="507" t="str">
        <x:f>IF(Mitarbeiter!$A14="Ja",Mitarbeiter!$B14,"")</x:f>
        <x:v>Jonas Richter</x:v>
      </x:c>
      <x:c r="B76" s="508" t="str">
        <x:f>IF($A76="","",Mitarbeiter!$C14)</x:f>
        <x:v>Lager</x:v>
      </x:c>
      <x:c r="C76" s="509" t="str">
        <x:v>D</x:v>
      </x:c>
      <x:c r="D76" s="509" t="str">
        <x:v>D</x:v>
      </x:c>
      <x:c r="E76" s="509" t="str">
        <x:v>D</x:v>
      </x:c>
      <x:c r="F76" s="509" t="str">
        <x:v>D</x:v>
      </x:c>
      <x:c r="G76" s="509" t="str">
        <x:v>T</x:v>
      </x:c>
      <x:c r="H76" s="509" t="str">
        <x:v>P</x:v>
      </x:c>
      <x:c r="I76" s="509" t="str">
        <x:v>D</x:v>
      </x:c>
      <x:c r="J76" s="509" t="str">
        <x:v>D</x:v>
      </x:c>
      <x:c r="K76" s="509" t="str">
        <x:v>F</x:v>
      </x:c>
      <x:c r="L76" s="509" t="str">
        <x:v>F</x:v>
      </x:c>
      <x:c r="M76" s="509" t="str">
        <x:v>F</x:v>
      </x:c>
      <x:c r="N76" s="509" t="str">
        <x:v>F</x:v>
      </x:c>
      <x:c r="O76" s="510" t="n">
        <x:f>COUNTIF(C76:N76,"D")+COUNTIF(C76:N76,"T")</x:f>
        <x:v>7</x:v>
      </x:c>
      <x:c r="P76" s="609" t="str">
        <x:v>Training einplanen</x:v>
      </x:c>
    </x:row>
    <x:row r="77" ht="19" customHeight="1">
      <x:c r="A77" s="512" t="str">
        <x:f>IF(Mitarbeiter!$A15="Ja",Mitarbeiter!$B15,"")</x:f>
        <x:v>Clara Klein</x:v>
      </x:c>
      <x:c r="B77" s="513" t="str">
        <x:f>IF($A77="","",Mitarbeiter!$C15)</x:f>
        <x:v>Service</x:v>
      </x:c>
      <x:c r="C77" s="514" t="str">
        <x:v>K</x:v>
      </x:c>
      <x:c r="D77" s="514" t="str">
        <x:v>K</x:v>
      </x:c>
      <x:c r="E77" s="514" t="str">
        <x:v>K</x:v>
      </x:c>
      <x:c r="F77" s="514" t="str">
        <x:v>K</x:v>
      </x:c>
      <x:c r="G77" s="514" t="str">
        <x:v>K</x:v>
      </x:c>
      <x:c r="H77" s="514" t="str">
        <x:v>K</x:v>
      </x:c>
      <x:c r="I77" s="514" t="str">
        <x:v>K</x:v>
      </x:c>
      <x:c r="J77" s="514" t="str">
        <x:v>K</x:v>
      </x:c>
      <x:c r="K77" s="514" t="str">
        <x:v>K</x:v>
      </x:c>
      <x:c r="L77" s="514" t="str">
        <x:v>K</x:v>
      </x:c>
      <x:c r="M77" s="514" t="str">
        <x:v>K</x:v>
      </x:c>
      <x:c r="N77" s="514" t="str">
        <x:v>K</x:v>
      </x:c>
      <x:c r="O77" s="515" t="n">
        <x:f>COUNTIF(C77:N77,"D")+COUNTIF(C77:N77,"T")</x:f>
        <x:v>0</x:v>
      </x:c>
      <x:c r="P77" s="610" t="str">
        <x:v>Krankmeldung</x:v>
      </x:c>
    </x:row>
    <x:row r="78" ht="19" customHeight="1">
      <x:c r="A78" s="507" t="str">
        <x:f>IF(Mitarbeiter!$A16="Ja",Mitarbeiter!$B16,"")</x:f>
        <x:v>Ben Wolf</x:v>
      </x:c>
      <x:c r="B78" s="508" t="str">
        <x:f>IF($A78="","",Mitarbeiter!$C16)</x:f>
        <x:v>Büro</x:v>
      </x:c>
      <x:c r="C78" s="509" t="str">
        <x:v>D</x:v>
      </x:c>
      <x:c r="D78" s="509" t="str">
        <x:v>D</x:v>
      </x:c>
      <x:c r="E78" s="509" t="str">
        <x:v>D</x:v>
      </x:c>
      <x:c r="F78" s="509" t="str">
        <x:v>D</x:v>
      </x:c>
      <x:c r="G78" s="509" t="str">
        <x:v>D</x:v>
      </x:c>
      <x:c r="H78" s="509" t="str">
        <x:v>P</x:v>
      </x:c>
      <x:c r="I78" s="509" t="str">
        <x:v>D</x:v>
      </x:c>
      <x:c r="J78" s="509" t="str">
        <x:v>D</x:v>
      </x:c>
      <x:c r="K78" s="509" t="str">
        <x:v>F</x:v>
      </x:c>
      <x:c r="L78" s="509" t="str">
        <x:v>F</x:v>
      </x:c>
      <x:c r="M78" s="509" t="str">
        <x:v>F</x:v>
      </x:c>
      <x:c r="N78" s="509" t="str">
        <x:v>F</x:v>
      </x:c>
      <x:c r="O78" s="510" t="n">
        <x:f>COUNTIF(C78:N78,"D")+COUNTIF(C78:N78,"T")</x:f>
        <x:v>7</x:v>
      </x:c>
      <x:c r="P78" s="609" t="str"/>
    </x:row>
    <x:row r="79" ht="19" customHeight="1">
      <x:c r="A79" s="512" t="str">
        <x:f>IF(Mitarbeiter!$A17="Ja",Mitarbeiter!$B17,"")</x:f>
        <x:v>Marie Neumann</x:v>
      </x:c>
      <x:c r="B79" s="513" t="str">
        <x:f>IF($A79="","",Mitarbeiter!$C17)</x:f>
        <x:v>Reinigung</x:v>
      </x:c>
      <x:c r="C79" s="514" t="str">
        <x:v>D</x:v>
      </x:c>
      <x:c r="D79" s="514" t="str">
        <x:v>D</x:v>
      </x:c>
      <x:c r="E79" s="514" t="str">
        <x:v>F</x:v>
      </x:c>
      <x:c r="F79" s="514" t="str">
        <x:v>F</x:v>
      </x:c>
      <x:c r="G79" s="514" t="str">
        <x:v>F</x:v>
      </x:c>
      <x:c r="H79" s="514" t="str">
        <x:v>F</x:v>
      </x:c>
      <x:c r="I79" s="514" t="str">
        <x:v>F</x:v>
      </x:c>
      <x:c r="J79" s="514" t="str">
        <x:v>F</x:v>
      </x:c>
      <x:c r="K79" s="514" t="str">
        <x:v>F</x:v>
      </x:c>
      <x:c r="L79" s="514" t="str">
        <x:v>D</x:v>
      </x:c>
      <x:c r="M79" s="514" t="str">
        <x:v>D</x:v>
      </x:c>
      <x:c r="N79" s="514" t="str">
        <x:v>F</x:v>
      </x:c>
      <x:c r="O79" s="515" t="n">
        <x:f>COUNTIF(C79:N79,"D")+COUNTIF(C79:N79,"T")</x:f>
        <x:v>4</x:v>
      </x:c>
      <x:c r="P79" s="610" t="str"/>
    </x:row>
    <x:row r="80" ht="19" customHeight="1">
      <x:c r="A80" s="507" t="str">
        <x:f>IF(Mitarbeiter!$A18="Ja",Mitarbeiter!$B18,"")</x:f>
        <x:v>Tim Schwarz</x:v>
      </x:c>
      <x:c r="B80" s="508" t="str">
        <x:f>IF($A80="","",Mitarbeiter!$C18)</x:f>
        <x:v>Service</x:v>
      </x:c>
      <x:c r="C80" s="509" t="str">
        <x:v>D</x:v>
      </x:c>
      <x:c r="D80" s="509" t="str">
        <x:v>D</x:v>
      </x:c>
      <x:c r="E80" s="509" t="str">
        <x:v>D</x:v>
      </x:c>
      <x:c r="F80" s="509" t="str">
        <x:v>D</x:v>
      </x:c>
      <x:c r="G80" s="509" t="str">
        <x:v>D</x:v>
      </x:c>
      <x:c r="H80" s="509" t="str">
        <x:v>P</x:v>
      </x:c>
      <x:c r="I80" s="509" t="str">
        <x:v>D</x:v>
      </x:c>
      <x:c r="J80" s="509" t="str">
        <x:v>D</x:v>
      </x:c>
      <x:c r="K80" s="509" t="str">
        <x:v>F</x:v>
      </x:c>
      <x:c r="L80" s="509" t="str">
        <x:v>F</x:v>
      </x:c>
      <x:c r="M80" s="509" t="str">
        <x:v>F</x:v>
      </x:c>
      <x:c r="N80" s="509" t="str">
        <x:v>F</x:v>
      </x:c>
      <x:c r="O80" s="510" t="n">
        <x:f>COUNTIF(C80:N80,"D")+COUNTIF(C80:N80,"T")</x:f>
        <x:v>7</x:v>
      </x:c>
      <x:c r="P80" s="609" t="str"/>
    </x:row>
    <x:row r="81" ht="19" customHeight="1">
      <x:c r="A81" s="517" t="str">
        <x:f>IF(Mitarbeiter!$A19="Ja",Mitarbeiter!$B19,"")</x:f>
        <x:v>Laura Braun</x:v>
      </x:c>
      <x:c r="B81" s="518" t="str">
        <x:f>IF($A81="","",Mitarbeiter!$C19)</x:f>
        <x:v>Verkauf</x:v>
      </x:c>
      <x:c r="C81" s="519" t="str">
        <x:v>F</x:v>
      </x:c>
      <x:c r="D81" s="519" t="str">
        <x:v>F</x:v>
      </x:c>
      <x:c r="E81" s="519" t="str">
        <x:v>F</x:v>
      </x:c>
      <x:c r="F81" s="519" t="str">
        <x:v>F</x:v>
      </x:c>
      <x:c r="G81" s="519" t="str">
        <x:v>D</x:v>
      </x:c>
      <x:c r="H81" s="519" t="str">
        <x:v>P</x:v>
      </x:c>
      <x:c r="I81" s="519" t="str">
        <x:v>D</x:v>
      </x:c>
      <x:c r="J81" s="519" t="str">
        <x:v>D</x:v>
      </x:c>
      <x:c r="K81" s="519" t="str">
        <x:v>D</x:v>
      </x:c>
      <x:c r="L81" s="519" t="str">
        <x:v>D</x:v>
      </x:c>
      <x:c r="M81" s="519" t="str">
        <x:v>D</x:v>
      </x:c>
      <x:c r="N81" s="519" t="str">
        <x:v>F</x:v>
      </x:c>
      <x:c r="O81" s="520" t="n">
        <x:f>COUNTIF(C81:N81,"D")+COUNTIF(C81:N81,"T")</x:f>
        <x:v>6</x:v>
      </x:c>
      <x:c r="P81" s="611" t="str"/>
    </x:row>
    <x:row r="82">
      <x:c r="A82" s="482"/>
      <x:c r="B82" s="482"/>
      <x:c r="C82" s="482"/>
      <x:c r="D82" s="482"/>
      <x:c r="E82" s="482"/>
      <x:c r="F82" s="482"/>
      <x:c r="G82" s="482"/>
      <x:c r="H82" s="482"/>
      <x:c r="I82" s="482"/>
      <x:c r="J82" s="482"/>
      <x:c r="K82" s="482"/>
      <x:c r="L82" s="482"/>
      <x:c r="M82" s="482"/>
      <x:c r="N82" s="482"/>
      <x:c r="O82" s="482"/>
      <x:c r="P82" s="482"/>
    </x:row>
    <x:row r="83" ht="24" customHeight="1">
      <x:c r="A83" s="630" t="str">
        <x:v>Freitag</x:v>
      </x:c>
      <x:c r="B83" s="630"/>
      <x:c r="C83" s="630"/>
      <x:c r="D83" s="630"/>
      <x:c r="E83" s="630"/>
      <x:c r="F83" s="630"/>
      <x:c r="G83" s="630"/>
      <x:c r="H83" s="630"/>
      <x:c r="I83" s="630"/>
      <x:c r="J83" s="630"/>
      <x:c r="K83" s="630"/>
      <x:c r="L83" s="630"/>
      <x:c r="M83" s="630"/>
      <x:c r="N83" s="630"/>
      <x:c r="O83" s="646" t="n">
        <x:f>$C$5+4</x:f>
        <x:v>46143</x:v>
      </x:c>
      <x:c r="P83" s="646"/>
    </x:row>
    <x:row r="84" ht="25" customHeight="1">
      <x:c r="A84" s="216" t="str">
        <x:v>Mitarbeiter</x:v>
      </x:c>
      <x:c r="B84" s="217" t="str">
        <x:v>Rolle</x:v>
      </x:c>
      <x:c r="C84" s="217" t="str">
        <x:v>07:00</x:v>
      </x:c>
      <x:c r="D84" s="217" t="str">
        <x:v>08:00</x:v>
      </x:c>
      <x:c r="E84" s="217" t="str">
        <x:v>09:00</x:v>
      </x:c>
      <x:c r="F84" s="217" t="str">
        <x:v>10:00</x:v>
      </x:c>
      <x:c r="G84" s="217" t="str">
        <x:v>11:00</x:v>
      </x:c>
      <x:c r="H84" s="217" t="str">
        <x:v>12:00</x:v>
      </x:c>
      <x:c r="I84" s="217" t="str">
        <x:v>13:00</x:v>
      </x:c>
      <x:c r="J84" s="217" t="str">
        <x:v>14:00</x:v>
      </x:c>
      <x:c r="K84" s="217" t="str">
        <x:v>15:00</x:v>
      </x:c>
      <x:c r="L84" s="217" t="str">
        <x:v>16:00</x:v>
      </x:c>
      <x:c r="M84" s="217" t="str">
        <x:v>17:00</x:v>
      </x:c>
      <x:c r="N84" s="217" t="str">
        <x:v>18:00</x:v>
      </x:c>
      <x:c r="O84" s="217" t="str">
        <x:v>Tagesstunden</x:v>
      </x:c>
      <x:c r="P84" s="218" t="str">
        <x:v>Bemerkungen</x:v>
      </x:c>
    </x:row>
    <x:row r="85" ht="19" customHeight="1">
      <x:c r="A85" s="502" t="str">
        <x:f>IF(Mitarbeiter!$A5="Ja",Mitarbeiter!$B5,"")</x:f>
        <x:v>Anna Berger</x:v>
      </x:c>
      <x:c r="B85" s="503" t="str">
        <x:f>IF($A85="","",Mitarbeiter!$C5)</x:f>
        <x:v>Service</x:v>
      </x:c>
      <x:c r="C85" s="504" t="str">
        <x:v>D</x:v>
      </x:c>
      <x:c r="D85" s="504" t="str">
        <x:v>D</x:v>
      </x:c>
      <x:c r="E85" s="504" t="str">
        <x:v>D</x:v>
      </x:c>
      <x:c r="F85" s="504" t="str">
        <x:v>D</x:v>
      </x:c>
      <x:c r="G85" s="504" t="str">
        <x:v>D</x:v>
      </x:c>
      <x:c r="H85" s="504" t="str">
        <x:v>P</x:v>
      </x:c>
      <x:c r="I85" s="504" t="str">
        <x:v>D</x:v>
      </x:c>
      <x:c r="J85" s="504" t="str">
        <x:v>D</x:v>
      </x:c>
      <x:c r="K85" s="504" t="str">
        <x:v>F</x:v>
      </x:c>
      <x:c r="L85" s="504" t="str">
        <x:v>F</x:v>
      </x:c>
      <x:c r="M85" s="504" t="str">
        <x:v>F</x:v>
      </x:c>
      <x:c r="N85" s="504" t="str">
        <x:v>F</x:v>
      </x:c>
      <x:c r="O85" s="505" t="n">
        <x:f>COUNTIF(C85:N85,"D")+COUNTIF(C85:N85,"T")</x:f>
        <x:v>7</x:v>
      </x:c>
      <x:c r="P85" s="608" t="str"/>
    </x:row>
    <x:row r="86" ht="19" customHeight="1">
      <x:c r="A86" s="507" t="str">
        <x:f>IF(Mitarbeiter!$A6="Ja",Mitarbeiter!$B6,"")</x:f>
        <x:v>Lukas Schneider</x:v>
      </x:c>
      <x:c r="B86" s="508" t="str">
        <x:f>IF($A86="","",Mitarbeiter!$C6)</x:f>
        <x:v>Küche</x:v>
      </x:c>
      <x:c r="C86" s="509" t="str">
        <x:v>D</x:v>
      </x:c>
      <x:c r="D86" s="509" t="str">
        <x:v>D</x:v>
      </x:c>
      <x:c r="E86" s="509" t="str">
        <x:v>D</x:v>
      </x:c>
      <x:c r="F86" s="509" t="str">
        <x:v>D</x:v>
      </x:c>
      <x:c r="G86" s="509" t="str">
        <x:v>D</x:v>
      </x:c>
      <x:c r="H86" s="509" t="str">
        <x:v>P</x:v>
      </x:c>
      <x:c r="I86" s="509" t="str">
        <x:v>D</x:v>
      </x:c>
      <x:c r="J86" s="509" t="str">
        <x:v>D</x:v>
      </x:c>
      <x:c r="K86" s="509" t="str">
        <x:v>D</x:v>
      </x:c>
      <x:c r="L86" s="509" t="str">
        <x:v>F</x:v>
      </x:c>
      <x:c r="M86" s="509" t="str">
        <x:v>F</x:v>
      </x:c>
      <x:c r="N86" s="509" t="str">
        <x:v>F</x:v>
      </x:c>
      <x:c r="O86" s="510" t="n">
        <x:f>COUNTIF(C86:N86,"D")+COUNTIF(C86:N86,"T")</x:f>
        <x:v>8</x:v>
      </x:c>
      <x:c r="P86" s="609" t="str"/>
    </x:row>
    <x:row r="87" ht="19" customHeight="1">
      <x:c r="A87" s="512" t="str">
        <x:f>IF(Mitarbeiter!$A7="Ja",Mitarbeiter!$B7,"")</x:f>
        <x:v>Mia Hoffmann</x:v>
      </x:c>
      <x:c r="B87" s="513" t="str">
        <x:f>IF($A87="","",Mitarbeiter!$C7)</x:f>
        <x:v>Verkauf</x:v>
      </x:c>
      <x:c r="C87" s="514" t="str">
        <x:v>F</x:v>
      </x:c>
      <x:c r="D87" s="514" t="str">
        <x:v>F</x:v>
      </x:c>
      <x:c r="E87" s="514" t="str">
        <x:v>D</x:v>
      </x:c>
      <x:c r="F87" s="514" t="str">
        <x:v>D</x:v>
      </x:c>
      <x:c r="G87" s="514" t="str">
        <x:v>D</x:v>
      </x:c>
      <x:c r="H87" s="514" t="str">
        <x:v>P</x:v>
      </x:c>
      <x:c r="I87" s="514" t="str">
        <x:v>D</x:v>
      </x:c>
      <x:c r="J87" s="514" t="str">
        <x:v>D</x:v>
      </x:c>
      <x:c r="K87" s="514" t="str">
        <x:v>D</x:v>
      </x:c>
      <x:c r="L87" s="514" t="str">
        <x:v>D</x:v>
      </x:c>
      <x:c r="M87" s="514" t="str">
        <x:v>F</x:v>
      </x:c>
      <x:c r="N87" s="514" t="str">
        <x:v>F</x:v>
      </x:c>
      <x:c r="O87" s="515" t="n">
        <x:f>COUNTIF(C87:N87,"D")+COUNTIF(C87:N87,"T")</x:f>
        <x:v>7</x:v>
      </x:c>
      <x:c r="P87" s="610" t="str"/>
    </x:row>
    <x:row r="88" ht="19" customHeight="1">
      <x:c r="A88" s="507" t="str">
        <x:f>IF(Mitarbeiter!$A8="Ja",Mitarbeiter!$B8,"")</x:f>
        <x:v>Noah Weber</x:v>
      </x:c>
      <x:c r="B88" s="508" t="str">
        <x:f>IF($A88="","",Mitarbeiter!$C8)</x:f>
        <x:v>Lager</x:v>
      </x:c>
      <x:c r="C88" s="509" t="str">
        <x:v>D</x:v>
      </x:c>
      <x:c r="D88" s="509" t="str">
        <x:v>D</x:v>
      </x:c>
      <x:c r="E88" s="509" t="str">
        <x:v>D</x:v>
      </x:c>
      <x:c r="F88" s="509" t="str">
        <x:v>D</x:v>
      </x:c>
      <x:c r="G88" s="509" t="str">
        <x:v>T</x:v>
      </x:c>
      <x:c r="H88" s="509" t="str">
        <x:v>P</x:v>
      </x:c>
      <x:c r="I88" s="509" t="str">
        <x:v>D</x:v>
      </x:c>
      <x:c r="J88" s="509" t="str">
        <x:v>D</x:v>
      </x:c>
      <x:c r="K88" s="509" t="str">
        <x:v>F</x:v>
      </x:c>
      <x:c r="L88" s="509" t="str">
        <x:v>F</x:v>
      </x:c>
      <x:c r="M88" s="509" t="str">
        <x:v>F</x:v>
      </x:c>
      <x:c r="N88" s="509" t="str">
        <x:v>F</x:v>
      </x:c>
      <x:c r="O88" s="510" t="n">
        <x:f>COUNTIF(C88:N88,"D")+COUNTIF(C88:N88,"T")</x:f>
        <x:v>7</x:v>
      </x:c>
      <x:c r="P88" s="609" t="str">
        <x:v>Training einplanen</x:v>
      </x:c>
    </x:row>
    <x:row r="89" ht="19" customHeight="1">
      <x:c r="A89" s="512" t="str">
        <x:f>IF(Mitarbeiter!$A9="Ja",Mitarbeiter!$B9,"")</x:f>
        <x:v>Emma Fischer</x:v>
      </x:c>
      <x:c r="B89" s="513" t="str">
        <x:f>IF($A89="","",Mitarbeiter!$C9)</x:f>
        <x:v>Büro</x:v>
      </x:c>
      <x:c r="C89" s="514" t="str">
        <x:v>D</x:v>
      </x:c>
      <x:c r="D89" s="514" t="str">
        <x:v>D</x:v>
      </x:c>
      <x:c r="E89" s="514" t="str">
        <x:v>D</x:v>
      </x:c>
      <x:c r="F89" s="514" t="str">
        <x:v>D</x:v>
      </x:c>
      <x:c r="G89" s="514" t="str">
        <x:v>D</x:v>
      </x:c>
      <x:c r="H89" s="514" t="str">
        <x:v>P</x:v>
      </x:c>
      <x:c r="I89" s="514" t="str">
        <x:v>D</x:v>
      </x:c>
      <x:c r="J89" s="514" t="str">
        <x:v>D</x:v>
      </x:c>
      <x:c r="K89" s="514" t="str">
        <x:v>F</x:v>
      </x:c>
      <x:c r="L89" s="514" t="str">
        <x:v>F</x:v>
      </x:c>
      <x:c r="M89" s="514" t="str">
        <x:v>F</x:v>
      </x:c>
      <x:c r="N89" s="514" t="str">
        <x:v>F</x:v>
      </x:c>
      <x:c r="O89" s="515" t="n">
        <x:f>COUNTIF(C89:N89,"D")+COUNTIF(C89:N89,"T")</x:f>
        <x:v>7</x:v>
      </x:c>
      <x:c r="P89" s="610" t="str"/>
    </x:row>
    <x:row r="90" ht="19" customHeight="1">
      <x:c r="A90" s="507" t="str">
        <x:f>IF(Mitarbeiter!$A10="Ja",Mitarbeiter!$B10,"")</x:f>
        <x:v>Paul Wagner</x:v>
      </x:c>
      <x:c r="B90" s="508" t="str">
        <x:f>IF($A90="","",Mitarbeiter!$C10)</x:f>
        <x:v>Service</x:v>
      </x:c>
      <x:c r="C90" s="509" t="str">
        <x:v>F</x:v>
      </x:c>
      <x:c r="D90" s="509" t="str">
        <x:v>F</x:v>
      </x:c>
      <x:c r="E90" s="509" t="str">
        <x:v>D</x:v>
      </x:c>
      <x:c r="F90" s="509" t="str">
        <x:v>D</x:v>
      </x:c>
      <x:c r="G90" s="509" t="str">
        <x:v>D</x:v>
      </x:c>
      <x:c r="H90" s="509" t="str">
        <x:v>P</x:v>
      </x:c>
      <x:c r="I90" s="509" t="str">
        <x:v>D</x:v>
      </x:c>
      <x:c r="J90" s="509" t="str">
        <x:v>D</x:v>
      </x:c>
      <x:c r="K90" s="509" t="str">
        <x:v>D</x:v>
      </x:c>
      <x:c r="L90" s="509" t="str">
        <x:v>D</x:v>
      </x:c>
      <x:c r="M90" s="509" t="str">
        <x:v>F</x:v>
      </x:c>
      <x:c r="N90" s="509" t="str">
        <x:v>F</x:v>
      </x:c>
      <x:c r="O90" s="510" t="n">
        <x:f>COUNTIF(C90:N90,"D")+COUNTIF(C90:N90,"T")</x:f>
        <x:v>7</x:v>
      </x:c>
      <x:c r="P90" s="609" t="str"/>
    </x:row>
    <x:row r="91" ht="19" customHeight="1">
      <x:c r="A91" s="512" t="str">
        <x:f>IF(Mitarbeiter!$A11="Ja",Mitarbeiter!$B11,"")</x:f>
        <x:v>Lea Becker</x:v>
      </x:c>
      <x:c r="B91" s="513" t="str">
        <x:f>IF($A91="","",Mitarbeiter!$C11)</x:f>
        <x:v>Reinigung</x:v>
      </x:c>
      <x:c r="C91" s="514" t="str">
        <x:v>D</x:v>
      </x:c>
      <x:c r="D91" s="514" t="str">
        <x:v>D</x:v>
      </x:c>
      <x:c r="E91" s="514" t="str">
        <x:v>F</x:v>
      </x:c>
      <x:c r="F91" s="514" t="str">
        <x:v>F</x:v>
      </x:c>
      <x:c r="G91" s="514" t="str">
        <x:v>F</x:v>
      </x:c>
      <x:c r="H91" s="514" t="str">
        <x:v>F</x:v>
      </x:c>
      <x:c r="I91" s="514" t="str">
        <x:v>F</x:v>
      </x:c>
      <x:c r="J91" s="514" t="str">
        <x:v>F</x:v>
      </x:c>
      <x:c r="K91" s="514" t="str">
        <x:v>F</x:v>
      </x:c>
      <x:c r="L91" s="514" t="str">
        <x:v>D</x:v>
      </x:c>
      <x:c r="M91" s="514" t="str">
        <x:v>D</x:v>
      </x:c>
      <x:c r="N91" s="514" t="str">
        <x:v>F</x:v>
      </x:c>
      <x:c r="O91" s="515" t="n">
        <x:f>COUNTIF(C91:N91,"D")+COUNTIF(C91:N91,"T")</x:f>
        <x:v>4</x:v>
      </x:c>
      <x:c r="P91" s="610" t="str"/>
    </x:row>
    <x:row r="92" ht="19" customHeight="1">
      <x:c r="A92" s="507" t="str">
        <x:f>IF(Mitarbeiter!$A12="Ja",Mitarbeiter!$B12,"")</x:f>
        <x:v>Felix Schulz</x:v>
      </x:c>
      <x:c r="B92" s="508" t="str">
        <x:f>IF($A92="","",Mitarbeiter!$C12)</x:f>
        <x:v>Küche</x:v>
      </x:c>
      <x:c r="C92" s="509" t="str">
        <x:v>U</x:v>
      </x:c>
      <x:c r="D92" s="509" t="str">
        <x:v>U</x:v>
      </x:c>
      <x:c r="E92" s="509" t="str">
        <x:v>U</x:v>
      </x:c>
      <x:c r="F92" s="509" t="str">
        <x:v>U</x:v>
      </x:c>
      <x:c r="G92" s="509" t="str">
        <x:v>U</x:v>
      </x:c>
      <x:c r="H92" s="509" t="str">
        <x:v>U</x:v>
      </x:c>
      <x:c r="I92" s="509" t="str">
        <x:v>U</x:v>
      </x:c>
      <x:c r="J92" s="509" t="str">
        <x:v>U</x:v>
      </x:c>
      <x:c r="K92" s="509" t="str">
        <x:v>U</x:v>
      </x:c>
      <x:c r="L92" s="509" t="str">
        <x:v>U</x:v>
      </x:c>
      <x:c r="M92" s="509" t="str">
        <x:v>U</x:v>
      </x:c>
      <x:c r="N92" s="509" t="str">
        <x:v>U</x:v>
      </x:c>
      <x:c r="O92" s="510" t="n">
        <x:f>COUNTIF(C92:N92,"D")+COUNTIF(C92:N92,"T")</x:f>
        <x:v>0</x:v>
      </x:c>
      <x:c r="P92" s="609" t="str">
        <x:v>Urlaub geplant</x:v>
      </x:c>
    </x:row>
    <x:row r="93" ht="19" customHeight="1">
      <x:c r="A93" s="512" t="str">
        <x:f>IF(Mitarbeiter!$A13="Ja",Mitarbeiter!$B13,"")</x:f>
        <x:v>Sofia Koch</x:v>
      </x:c>
      <x:c r="B93" s="513" t="str">
        <x:f>IF($A93="","",Mitarbeiter!$C13)</x:f>
        <x:v>Verkauf</x:v>
      </x:c>
      <x:c r="C93" s="514" t="str">
        <x:v>F</x:v>
      </x:c>
      <x:c r="D93" s="514" t="str">
        <x:v>F</x:v>
      </x:c>
      <x:c r="E93" s="514" t="str">
        <x:v>D</x:v>
      </x:c>
      <x:c r="F93" s="514" t="str">
        <x:v>D</x:v>
      </x:c>
      <x:c r="G93" s="514" t="str">
        <x:v>D</x:v>
      </x:c>
      <x:c r="H93" s="514" t="str">
        <x:v>P</x:v>
      </x:c>
      <x:c r="I93" s="514" t="str">
        <x:v>D</x:v>
      </x:c>
      <x:c r="J93" s="514" t="str">
        <x:v>D</x:v>
      </x:c>
      <x:c r="K93" s="514" t="str">
        <x:v>D</x:v>
      </x:c>
      <x:c r="L93" s="514" t="str">
        <x:v>D</x:v>
      </x:c>
      <x:c r="M93" s="514" t="str">
        <x:v>F</x:v>
      </x:c>
      <x:c r="N93" s="514" t="str">
        <x:v>F</x:v>
      </x:c>
      <x:c r="O93" s="515" t="n">
        <x:f>COUNTIF(C93:N93,"D")+COUNTIF(C93:N93,"T")</x:f>
        <x:v>7</x:v>
      </x:c>
      <x:c r="P93" s="610" t="str"/>
    </x:row>
    <x:row r="94" ht="19" customHeight="1">
      <x:c r="A94" s="507" t="str">
        <x:f>IF(Mitarbeiter!$A14="Ja",Mitarbeiter!$B14,"")</x:f>
        <x:v>Jonas Richter</x:v>
      </x:c>
      <x:c r="B94" s="508" t="str">
        <x:f>IF($A94="","",Mitarbeiter!$C14)</x:f>
        <x:v>Lager</x:v>
      </x:c>
      <x:c r="C94" s="509" t="str">
        <x:v>K</x:v>
      </x:c>
      <x:c r="D94" s="509" t="str">
        <x:v>K</x:v>
      </x:c>
      <x:c r="E94" s="509" t="str">
        <x:v>K</x:v>
      </x:c>
      <x:c r="F94" s="509" t="str">
        <x:v>K</x:v>
      </x:c>
      <x:c r="G94" s="509" t="str">
        <x:v>K</x:v>
      </x:c>
      <x:c r="H94" s="509" t="str">
        <x:v>K</x:v>
      </x:c>
      <x:c r="I94" s="509" t="str">
        <x:v>K</x:v>
      </x:c>
      <x:c r="J94" s="509" t="str">
        <x:v>K</x:v>
      </x:c>
      <x:c r="K94" s="509" t="str">
        <x:v>K</x:v>
      </x:c>
      <x:c r="L94" s="509" t="str">
        <x:v>K</x:v>
      </x:c>
      <x:c r="M94" s="509" t="str">
        <x:v>K</x:v>
      </x:c>
      <x:c r="N94" s="509" t="str">
        <x:v>K</x:v>
      </x:c>
      <x:c r="O94" s="510" t="n">
        <x:f>COUNTIF(C94:N94,"D")+COUNTIF(C94:N94,"T")</x:f>
        <x:v>0</x:v>
      </x:c>
      <x:c r="P94" s="609" t="str">
        <x:v>Krankmeldung</x:v>
      </x:c>
    </x:row>
    <x:row r="95" ht="19" customHeight="1">
      <x:c r="A95" s="512" t="str">
        <x:f>IF(Mitarbeiter!$A15="Ja",Mitarbeiter!$B15,"")</x:f>
        <x:v>Clara Klein</x:v>
      </x:c>
      <x:c r="B95" s="513" t="str">
        <x:f>IF($A95="","",Mitarbeiter!$C15)</x:f>
        <x:v>Service</x:v>
      </x:c>
      <x:c r="C95" s="514" t="str">
        <x:v>F</x:v>
      </x:c>
      <x:c r="D95" s="514" t="str">
        <x:v>F</x:v>
      </x:c>
      <x:c r="E95" s="514" t="str">
        <x:v>F</x:v>
      </x:c>
      <x:c r="F95" s="514" t="str">
        <x:v>F</x:v>
      </x:c>
      <x:c r="G95" s="514" t="str">
        <x:v>D</x:v>
      </x:c>
      <x:c r="H95" s="514" t="str">
        <x:v>P</x:v>
      </x:c>
      <x:c r="I95" s="514" t="str">
        <x:v>D</x:v>
      </x:c>
      <x:c r="J95" s="514" t="str">
        <x:v>D</x:v>
      </x:c>
      <x:c r="K95" s="514" t="str">
        <x:v>D</x:v>
      </x:c>
      <x:c r="L95" s="514" t="str">
        <x:v>D</x:v>
      </x:c>
      <x:c r="M95" s="514" t="str">
        <x:v>D</x:v>
      </x:c>
      <x:c r="N95" s="514" t="str">
        <x:v>F</x:v>
      </x:c>
      <x:c r="O95" s="515" t="n">
        <x:f>COUNTIF(C95:N95,"D")+COUNTIF(C95:N95,"T")</x:f>
        <x:v>6</x:v>
      </x:c>
      <x:c r="P95" s="610" t="str"/>
    </x:row>
    <x:row r="96" ht="19" customHeight="1">
      <x:c r="A96" s="507" t="str">
        <x:f>IF(Mitarbeiter!$A16="Ja",Mitarbeiter!$B16,"")</x:f>
        <x:v>Ben Wolf</x:v>
      </x:c>
      <x:c r="B96" s="508" t="str">
        <x:f>IF($A96="","",Mitarbeiter!$C16)</x:f>
        <x:v>Büro</x:v>
      </x:c>
      <x:c r="C96" s="509" t="str">
        <x:v>D</x:v>
      </x:c>
      <x:c r="D96" s="509" t="str">
        <x:v>D</x:v>
      </x:c>
      <x:c r="E96" s="509" t="str">
        <x:v>D</x:v>
      </x:c>
      <x:c r="F96" s="509" t="str">
        <x:v>D</x:v>
      </x:c>
      <x:c r="G96" s="509" t="str">
        <x:v>D</x:v>
      </x:c>
      <x:c r="H96" s="509" t="str">
        <x:v>P</x:v>
      </x:c>
      <x:c r="I96" s="509" t="str">
        <x:v>D</x:v>
      </x:c>
      <x:c r="J96" s="509" t="str">
        <x:v>D</x:v>
      </x:c>
      <x:c r="K96" s="509" t="str">
        <x:v>F</x:v>
      </x:c>
      <x:c r="L96" s="509" t="str">
        <x:v>F</x:v>
      </x:c>
      <x:c r="M96" s="509" t="str">
        <x:v>F</x:v>
      </x:c>
      <x:c r="N96" s="509" t="str">
        <x:v>F</x:v>
      </x:c>
      <x:c r="O96" s="510" t="n">
        <x:f>COUNTIF(C96:N96,"D")+COUNTIF(C96:N96,"T")</x:f>
        <x:v>7</x:v>
      </x:c>
      <x:c r="P96" s="609" t="str"/>
    </x:row>
    <x:row r="97" ht="19" customHeight="1">
      <x:c r="A97" s="512" t="str">
        <x:f>IF(Mitarbeiter!$A17="Ja",Mitarbeiter!$B17,"")</x:f>
        <x:v>Marie Neumann</x:v>
      </x:c>
      <x:c r="B97" s="513" t="str">
        <x:f>IF($A97="","",Mitarbeiter!$C17)</x:f>
        <x:v>Reinigung</x:v>
      </x:c>
      <x:c r="C97" s="514" t="str">
        <x:v>D</x:v>
      </x:c>
      <x:c r="D97" s="514" t="str">
        <x:v>D</x:v>
      </x:c>
      <x:c r="E97" s="514" t="str">
        <x:v>F</x:v>
      </x:c>
      <x:c r="F97" s="514" t="str">
        <x:v>F</x:v>
      </x:c>
      <x:c r="G97" s="514" t="str">
        <x:v>F</x:v>
      </x:c>
      <x:c r="H97" s="514" t="str">
        <x:v>F</x:v>
      </x:c>
      <x:c r="I97" s="514" t="str">
        <x:v>F</x:v>
      </x:c>
      <x:c r="J97" s="514" t="str">
        <x:v>F</x:v>
      </x:c>
      <x:c r="K97" s="514" t="str">
        <x:v>F</x:v>
      </x:c>
      <x:c r="L97" s="514" t="str">
        <x:v>D</x:v>
      </x:c>
      <x:c r="M97" s="514" t="str">
        <x:v>D</x:v>
      </x:c>
      <x:c r="N97" s="514" t="str">
        <x:v>F</x:v>
      </x:c>
      <x:c r="O97" s="515" t="n">
        <x:f>COUNTIF(C97:N97,"D")+COUNTIF(C97:N97,"T")</x:f>
        <x:v>4</x:v>
      </x:c>
      <x:c r="P97" s="610" t="str"/>
    </x:row>
    <x:row r="98" ht="19" customHeight="1">
      <x:c r="A98" s="507" t="str">
        <x:f>IF(Mitarbeiter!$A18="Ja",Mitarbeiter!$B18,"")</x:f>
        <x:v>Tim Schwarz</x:v>
      </x:c>
      <x:c r="B98" s="508" t="str">
        <x:f>IF($A98="","",Mitarbeiter!$C18)</x:f>
        <x:v>Service</x:v>
      </x:c>
      <x:c r="C98" s="509" t="str">
        <x:v>F</x:v>
      </x:c>
      <x:c r="D98" s="509" t="str">
        <x:v>F</x:v>
      </x:c>
      <x:c r="E98" s="509" t="str">
        <x:v>F</x:v>
      </x:c>
      <x:c r="F98" s="509" t="str">
        <x:v>F</x:v>
      </x:c>
      <x:c r="G98" s="509" t="str">
        <x:v>D</x:v>
      </x:c>
      <x:c r="H98" s="509" t="str">
        <x:v>P</x:v>
      </x:c>
      <x:c r="I98" s="509" t="str">
        <x:v>D</x:v>
      </x:c>
      <x:c r="J98" s="509" t="str">
        <x:v>D</x:v>
      </x:c>
      <x:c r="K98" s="509" t="str">
        <x:v>D</x:v>
      </x:c>
      <x:c r="L98" s="509" t="str">
        <x:v>D</x:v>
      </x:c>
      <x:c r="M98" s="509" t="str">
        <x:v>D</x:v>
      </x:c>
      <x:c r="N98" s="509" t="str">
        <x:v>F</x:v>
      </x:c>
      <x:c r="O98" s="510" t="n">
        <x:f>COUNTIF(C98:N98,"D")+COUNTIF(C98:N98,"T")</x:f>
        <x:v>6</x:v>
      </x:c>
      <x:c r="P98" s="609" t="str"/>
    </x:row>
    <x:row r="99" ht="19" customHeight="1">
      <x:c r="A99" s="517" t="str">
        <x:f>IF(Mitarbeiter!$A19="Ja",Mitarbeiter!$B19,"")</x:f>
        <x:v>Laura Braun</x:v>
      </x:c>
      <x:c r="B99" s="518" t="str">
        <x:f>IF($A99="","",Mitarbeiter!$C19)</x:f>
        <x:v>Verkauf</x:v>
      </x:c>
      <x:c r="C99" s="519" t="str">
        <x:v>F</x:v>
      </x:c>
      <x:c r="D99" s="519" t="str">
        <x:v>F</x:v>
      </x:c>
      <x:c r="E99" s="519" t="str">
        <x:v>D</x:v>
      </x:c>
      <x:c r="F99" s="519" t="str">
        <x:v>D</x:v>
      </x:c>
      <x:c r="G99" s="519" t="str">
        <x:v>D</x:v>
      </x:c>
      <x:c r="H99" s="519" t="str">
        <x:v>P</x:v>
      </x:c>
      <x:c r="I99" s="519" t="str">
        <x:v>D</x:v>
      </x:c>
      <x:c r="J99" s="519" t="str">
        <x:v>D</x:v>
      </x:c>
      <x:c r="K99" s="519" t="str">
        <x:v>D</x:v>
      </x:c>
      <x:c r="L99" s="519" t="str">
        <x:v>D</x:v>
      </x:c>
      <x:c r="M99" s="519" t="str">
        <x:v>F</x:v>
      </x:c>
      <x:c r="N99" s="519" t="str">
        <x:v>F</x:v>
      </x:c>
      <x:c r="O99" s="520" t="n">
        <x:f>COUNTIF(C99:N99,"D")+COUNTIF(C99:N99,"T")</x:f>
        <x:v>7</x:v>
      </x:c>
      <x:c r="P99" s="611" t="str"/>
    </x:row>
    <x:row r="100">
      <x:c r="A100" s="482"/>
      <x:c r="B100" s="482"/>
      <x:c r="C100" s="482"/>
      <x:c r="D100" s="482"/>
      <x:c r="E100" s="482"/>
      <x:c r="F100" s="482"/>
      <x:c r="G100" s="482"/>
      <x:c r="H100" s="482"/>
      <x:c r="I100" s="482"/>
      <x:c r="J100" s="482"/>
      <x:c r="K100" s="482"/>
      <x:c r="L100" s="482"/>
      <x:c r="M100" s="482"/>
      <x:c r="N100" s="482"/>
      <x:c r="O100" s="482"/>
      <x:c r="P100" s="482"/>
    </x:row>
    <x:row r="101" ht="24" customHeight="1">
      <x:c r="A101" s="630" t="str">
        <x:v>Samstag</x:v>
      </x:c>
      <x:c r="B101" s="630"/>
      <x:c r="C101" s="630"/>
      <x:c r="D101" s="630"/>
      <x:c r="E101" s="630"/>
      <x:c r="F101" s="630"/>
      <x:c r="G101" s="630"/>
      <x:c r="H101" s="630"/>
      <x:c r="I101" s="630"/>
      <x:c r="J101" s="630"/>
      <x:c r="K101" s="630"/>
      <x:c r="L101" s="630"/>
      <x:c r="M101" s="630"/>
      <x:c r="N101" s="630"/>
      <x:c r="O101" s="646" t="n">
        <x:f>$C$5+5</x:f>
        <x:v>46144</x:v>
      </x:c>
      <x:c r="P101" s="646"/>
    </x:row>
    <x:row r="102" ht="25" customHeight="1">
      <x:c r="A102" s="216" t="str">
        <x:v>Mitarbeiter</x:v>
      </x:c>
      <x:c r="B102" s="217" t="str">
        <x:v>Rolle</x:v>
      </x:c>
      <x:c r="C102" s="217" t="str">
        <x:v>07:00</x:v>
      </x:c>
      <x:c r="D102" s="217" t="str">
        <x:v>08:00</x:v>
      </x:c>
      <x:c r="E102" s="217" t="str">
        <x:v>09:00</x:v>
      </x:c>
      <x:c r="F102" s="217" t="str">
        <x:v>10:00</x:v>
      </x:c>
      <x:c r="G102" s="217" t="str">
        <x:v>11:00</x:v>
      </x:c>
      <x:c r="H102" s="217" t="str">
        <x:v>12:00</x:v>
      </x:c>
      <x:c r="I102" s="217" t="str">
        <x:v>13:00</x:v>
      </x:c>
      <x:c r="J102" s="217" t="str">
        <x:v>14:00</x:v>
      </x:c>
      <x:c r="K102" s="217" t="str">
        <x:v>15:00</x:v>
      </x:c>
      <x:c r="L102" s="217" t="str">
        <x:v>16:00</x:v>
      </x:c>
      <x:c r="M102" s="217" t="str">
        <x:v>17:00</x:v>
      </x:c>
      <x:c r="N102" s="217" t="str">
        <x:v>18:00</x:v>
      </x:c>
      <x:c r="O102" s="217" t="str">
        <x:v>Tagesstunden</x:v>
      </x:c>
      <x:c r="P102" s="218" t="str">
        <x:v>Bemerkungen</x:v>
      </x:c>
    </x:row>
    <x:row r="103" ht="19" customHeight="1">
      <x:c r="A103" s="502" t="str">
        <x:f>IF(Mitarbeiter!$A5="Ja",Mitarbeiter!$B5,"")</x:f>
        <x:v>Anna Berger</x:v>
      </x:c>
      <x:c r="B103" s="503" t="str">
        <x:f>IF($A103="","",Mitarbeiter!$C5)</x:f>
        <x:v>Service</x:v>
      </x:c>
      <x:c r="C103" s="504" t="str">
        <x:v>F</x:v>
      </x:c>
      <x:c r="D103" s="504" t="str">
        <x:v>F</x:v>
      </x:c>
      <x:c r="E103" s="504" t="str">
        <x:v>F</x:v>
      </x:c>
      <x:c r="F103" s="504" t="str">
        <x:v>F</x:v>
      </x:c>
      <x:c r="G103" s="504" t="str">
        <x:v>D</x:v>
      </x:c>
      <x:c r="H103" s="504" t="str">
        <x:v>P</x:v>
      </x:c>
      <x:c r="I103" s="504" t="str">
        <x:v>D</x:v>
      </x:c>
      <x:c r="J103" s="504" t="str">
        <x:v>D</x:v>
      </x:c>
      <x:c r="K103" s="504" t="str">
        <x:v>D</x:v>
      </x:c>
      <x:c r="L103" s="504" t="str">
        <x:v>D</x:v>
      </x:c>
      <x:c r="M103" s="504" t="str">
        <x:v>D</x:v>
      </x:c>
      <x:c r="N103" s="504" t="str">
        <x:v>F</x:v>
      </x:c>
      <x:c r="O103" s="505" t="n">
        <x:f>COUNTIF(C103:N103,"D")+COUNTIF(C103:N103,"T")</x:f>
        <x:v>6</x:v>
      </x:c>
      <x:c r="P103" s="608" t="str">
        <x:v>Samstag kurz</x:v>
      </x:c>
    </x:row>
    <x:row r="104" ht="19" customHeight="1">
      <x:c r="A104" s="507" t="str">
        <x:f>IF(Mitarbeiter!$A6="Ja",Mitarbeiter!$B6,"")</x:f>
        <x:v>Lukas Schneider</x:v>
      </x:c>
      <x:c r="B104" s="508" t="str">
        <x:f>IF($A104="","",Mitarbeiter!$C6)</x:f>
        <x:v>Küche</x:v>
      </x:c>
      <x:c r="C104" s="509" t="str">
        <x:v>D</x:v>
      </x:c>
      <x:c r="D104" s="509" t="str">
        <x:v>D</x:v>
      </x:c>
      <x:c r="E104" s="509" t="str">
        <x:v>D</x:v>
      </x:c>
      <x:c r="F104" s="509" t="str">
        <x:v>D</x:v>
      </x:c>
      <x:c r="G104" s="509" t="str">
        <x:v>D</x:v>
      </x:c>
      <x:c r="H104" s="509" t="str">
        <x:v>P</x:v>
      </x:c>
      <x:c r="I104" s="509" t="str">
        <x:v>D</x:v>
      </x:c>
      <x:c r="J104" s="509" t="str">
        <x:v>D</x:v>
      </x:c>
      <x:c r="K104" s="509" t="str">
        <x:v>D</x:v>
      </x:c>
      <x:c r="L104" s="509" t="str">
        <x:v>F</x:v>
      </x:c>
      <x:c r="M104" s="509" t="str">
        <x:v>F</x:v>
      </x:c>
      <x:c r="N104" s="509" t="str">
        <x:v>F</x:v>
      </x:c>
      <x:c r="O104" s="510" t="n">
        <x:f>COUNTIF(C104:N104,"D")+COUNTIF(C104:N104,"T")</x:f>
        <x:v>8</x:v>
      </x:c>
      <x:c r="P104" s="609" t="str">
        <x:v>Samstag kurz</x:v>
      </x:c>
    </x:row>
    <x:row r="105" ht="19" customHeight="1">
      <x:c r="A105" s="512" t="str">
        <x:f>IF(Mitarbeiter!$A7="Ja",Mitarbeiter!$B7,"")</x:f>
        <x:v>Mia Hoffmann</x:v>
      </x:c>
      <x:c r="B105" s="513" t="str">
        <x:f>IF($A105="","",Mitarbeiter!$C7)</x:f>
        <x:v>Verkauf</x:v>
      </x:c>
      <x:c r="C105" s="514" t="str">
        <x:v>F</x:v>
      </x:c>
      <x:c r="D105" s="514" t="str">
        <x:v>F</x:v>
      </x:c>
      <x:c r="E105" s="514" t="str">
        <x:v>D</x:v>
      </x:c>
      <x:c r="F105" s="514" t="str">
        <x:v>D</x:v>
      </x:c>
      <x:c r="G105" s="514" t="str">
        <x:v>D</x:v>
      </x:c>
      <x:c r="H105" s="514" t="str">
        <x:v>P</x:v>
      </x:c>
      <x:c r="I105" s="514" t="str">
        <x:v>D</x:v>
      </x:c>
      <x:c r="J105" s="514" t="str">
        <x:v>D</x:v>
      </x:c>
      <x:c r="K105" s="514" t="str">
        <x:v>F</x:v>
      </x:c>
      <x:c r="L105" s="514" t="str">
        <x:v>F</x:v>
      </x:c>
      <x:c r="M105" s="514" t="str">
        <x:v>F</x:v>
      </x:c>
      <x:c r="N105" s="514" t="str">
        <x:v>F</x:v>
      </x:c>
      <x:c r="O105" s="515" t="n">
        <x:f>COUNTIF(C105:N105,"D")+COUNTIF(C105:N105,"T")</x:f>
        <x:v>5</x:v>
      </x:c>
      <x:c r="P105" s="610" t="str">
        <x:v>Samstag kurz</x:v>
      </x:c>
    </x:row>
    <x:row r="106" ht="19" customHeight="1">
      <x:c r="A106" s="507" t="str">
        <x:f>IF(Mitarbeiter!$A8="Ja",Mitarbeiter!$B8,"")</x:f>
        <x:v>Noah Weber</x:v>
      </x:c>
      <x:c r="B106" s="508" t="str">
        <x:f>IF($A106="","",Mitarbeiter!$C8)</x:f>
        <x:v>Lager</x:v>
      </x:c>
      <x:c r="C106" s="509" t="str">
        <x:v>D</x:v>
      </x:c>
      <x:c r="D106" s="509" t="str">
        <x:v>D</x:v>
      </x:c>
      <x:c r="E106" s="509" t="str">
        <x:v>D</x:v>
      </x:c>
      <x:c r="F106" s="509" t="str">
        <x:v>D</x:v>
      </x:c>
      <x:c r="G106" s="509" t="str">
        <x:v>T</x:v>
      </x:c>
      <x:c r="H106" s="509" t="str">
        <x:v>P</x:v>
      </x:c>
      <x:c r="I106" s="509" t="str">
        <x:v>D</x:v>
      </x:c>
      <x:c r="J106" s="509" t="str">
        <x:v>D</x:v>
      </x:c>
      <x:c r="K106" s="509" t="str">
        <x:v>F</x:v>
      </x:c>
      <x:c r="L106" s="509" t="str">
        <x:v>F</x:v>
      </x:c>
      <x:c r="M106" s="509" t="str">
        <x:v>F</x:v>
      </x:c>
      <x:c r="N106" s="509" t="str">
        <x:v>F</x:v>
      </x:c>
      <x:c r="O106" s="510" t="n">
        <x:f>COUNTIF(C106:N106,"D")+COUNTIF(C106:N106,"T")</x:f>
        <x:v>7</x:v>
      </x:c>
      <x:c r="P106" s="609" t="str">
        <x:v>Training einplanen</x:v>
      </x:c>
    </x:row>
    <x:row r="107" ht="19" customHeight="1">
      <x:c r="A107" s="512" t="str">
        <x:f>IF(Mitarbeiter!$A9="Ja",Mitarbeiter!$B9,"")</x:f>
        <x:v>Emma Fischer</x:v>
      </x:c>
      <x:c r="B107" s="513" t="str">
        <x:f>IF($A107="","",Mitarbeiter!$C9)</x:f>
        <x:v>Büro</x:v>
      </x:c>
      <x:c r="C107" s="514" t="str">
        <x:v>F</x:v>
      </x:c>
      <x:c r="D107" s="514" t="str">
        <x:v>F</x:v>
      </x:c>
      <x:c r="E107" s="514" t="str">
        <x:v>F</x:v>
      </x:c>
      <x:c r="F107" s="514" t="str">
        <x:v>F</x:v>
      </x:c>
      <x:c r="G107" s="514" t="str">
        <x:v>F</x:v>
      </x:c>
      <x:c r="H107" s="514" t="str">
        <x:v>F</x:v>
      </x:c>
      <x:c r="I107" s="514" t="str">
        <x:v>F</x:v>
      </x:c>
      <x:c r="J107" s="514" t="str">
        <x:v>F</x:v>
      </x:c>
      <x:c r="K107" s="514" t="str">
        <x:v>F</x:v>
      </x:c>
      <x:c r="L107" s="514" t="str">
        <x:v>F</x:v>
      </x:c>
      <x:c r="M107" s="514" t="str">
        <x:v>F</x:v>
      </x:c>
      <x:c r="N107" s="514" t="str">
        <x:v>F</x:v>
      </x:c>
      <x:c r="O107" s="515" t="n">
        <x:f>COUNTIF(C107:N107,"D")+COUNTIF(C107:N107,"T")</x:f>
        <x:v>0</x:v>
      </x:c>
      <x:c r="P107" s="610" t="str"/>
    </x:row>
    <x:row r="108" ht="19" customHeight="1">
      <x:c r="A108" s="507" t="str">
        <x:f>IF(Mitarbeiter!$A10="Ja",Mitarbeiter!$B10,"")</x:f>
        <x:v>Paul Wagner</x:v>
      </x:c>
      <x:c r="B108" s="508" t="str">
        <x:f>IF($A108="","",Mitarbeiter!$C10)</x:f>
        <x:v>Service</x:v>
      </x:c>
      <x:c r="C108" s="509" t="str">
        <x:v>D</x:v>
      </x:c>
      <x:c r="D108" s="509" t="str">
        <x:v>D</x:v>
      </x:c>
      <x:c r="E108" s="509" t="str">
        <x:v>D</x:v>
      </x:c>
      <x:c r="F108" s="509" t="str">
        <x:v>D</x:v>
      </x:c>
      <x:c r="G108" s="509" t="str">
        <x:v>D</x:v>
      </x:c>
      <x:c r="H108" s="509" t="str">
        <x:v>P</x:v>
      </x:c>
      <x:c r="I108" s="509" t="str">
        <x:v>D</x:v>
      </x:c>
      <x:c r="J108" s="509" t="str">
        <x:v>D</x:v>
      </x:c>
      <x:c r="K108" s="509" t="str">
        <x:v>F</x:v>
      </x:c>
      <x:c r="L108" s="509" t="str">
        <x:v>F</x:v>
      </x:c>
      <x:c r="M108" s="509" t="str">
        <x:v>F</x:v>
      </x:c>
      <x:c r="N108" s="509" t="str">
        <x:v>F</x:v>
      </x:c>
      <x:c r="O108" s="510" t="n">
        <x:f>COUNTIF(C108:N108,"D")+COUNTIF(C108:N108,"T")</x:f>
        <x:v>7</x:v>
      </x:c>
      <x:c r="P108" s="609" t="str">
        <x:v>Samstag kurz</x:v>
      </x:c>
    </x:row>
    <x:row r="109" ht="19" customHeight="1">
      <x:c r="A109" s="512" t="str">
        <x:f>IF(Mitarbeiter!$A11="Ja",Mitarbeiter!$B11,"")</x:f>
        <x:v>Lea Becker</x:v>
      </x:c>
      <x:c r="B109" s="513" t="str">
        <x:f>IF($A109="","",Mitarbeiter!$C11)</x:f>
        <x:v>Reinigung</x:v>
      </x:c>
      <x:c r="C109" s="514" t="str">
        <x:v>F</x:v>
      </x:c>
      <x:c r="D109" s="514" t="str">
        <x:v>F</x:v>
      </x:c>
      <x:c r="E109" s="514" t="str">
        <x:v>D</x:v>
      </x:c>
      <x:c r="F109" s="514" t="str">
        <x:v>D</x:v>
      </x:c>
      <x:c r="G109" s="514" t="str">
        <x:v>D</x:v>
      </x:c>
      <x:c r="H109" s="514" t="str">
        <x:v>P</x:v>
      </x:c>
      <x:c r="I109" s="514" t="str">
        <x:v>D</x:v>
      </x:c>
      <x:c r="J109" s="514" t="str">
        <x:v>D</x:v>
      </x:c>
      <x:c r="K109" s="514" t="str">
        <x:v>F</x:v>
      </x:c>
      <x:c r="L109" s="514" t="str">
        <x:v>F</x:v>
      </x:c>
      <x:c r="M109" s="514" t="str">
        <x:v>F</x:v>
      </x:c>
      <x:c r="N109" s="514" t="str">
        <x:v>F</x:v>
      </x:c>
      <x:c r="O109" s="515" t="n">
        <x:f>COUNTIF(C109:N109,"D")+COUNTIF(C109:N109,"T")</x:f>
        <x:v>5</x:v>
      </x:c>
      <x:c r="P109" s="610" t="str">
        <x:v>Samstag kurz</x:v>
      </x:c>
    </x:row>
    <x:row r="110" ht="19" customHeight="1">
      <x:c r="A110" s="507" t="str">
        <x:f>IF(Mitarbeiter!$A12="Ja",Mitarbeiter!$B12,"")</x:f>
        <x:v>Felix Schulz</x:v>
      </x:c>
      <x:c r="B110" s="508" t="str">
        <x:f>IF($A110="","",Mitarbeiter!$C12)</x:f>
        <x:v>Küche</x:v>
      </x:c>
      <x:c r="C110" s="509" t="str">
        <x:v>D</x:v>
      </x:c>
      <x:c r="D110" s="509" t="str">
        <x:v>D</x:v>
      </x:c>
      <x:c r="E110" s="509" t="str">
        <x:v>D</x:v>
      </x:c>
      <x:c r="F110" s="509" t="str">
        <x:v>D</x:v>
      </x:c>
      <x:c r="G110" s="509" t="str">
        <x:v>D</x:v>
      </x:c>
      <x:c r="H110" s="509" t="str">
        <x:v>P</x:v>
      </x:c>
      <x:c r="I110" s="509" t="str">
        <x:v>D</x:v>
      </x:c>
      <x:c r="J110" s="509" t="str">
        <x:v>D</x:v>
      </x:c>
      <x:c r="K110" s="509" t="str">
        <x:v>D</x:v>
      </x:c>
      <x:c r="L110" s="509" t="str">
        <x:v>F</x:v>
      </x:c>
      <x:c r="M110" s="509" t="str">
        <x:v>F</x:v>
      </x:c>
      <x:c r="N110" s="509" t="str">
        <x:v>F</x:v>
      </x:c>
      <x:c r="O110" s="510" t="n">
        <x:f>COUNTIF(C110:N110,"D")+COUNTIF(C110:N110,"T")</x:f>
        <x:v>8</x:v>
      </x:c>
      <x:c r="P110" s="609" t="str">
        <x:v>Samstag kurz</x:v>
      </x:c>
    </x:row>
    <x:row r="111" ht="19" customHeight="1">
      <x:c r="A111" s="512" t="str">
        <x:f>IF(Mitarbeiter!$A13="Ja",Mitarbeiter!$B13,"")</x:f>
        <x:v>Sofia Koch</x:v>
      </x:c>
      <x:c r="B111" s="513" t="str">
        <x:f>IF($A111="","",Mitarbeiter!$C13)</x:f>
        <x:v>Verkauf</x:v>
      </x:c>
      <x:c r="C111" s="514" t="str">
        <x:v>K</x:v>
      </x:c>
      <x:c r="D111" s="514" t="str">
        <x:v>K</x:v>
      </x:c>
      <x:c r="E111" s="514" t="str">
        <x:v>K</x:v>
      </x:c>
      <x:c r="F111" s="514" t="str">
        <x:v>K</x:v>
      </x:c>
      <x:c r="G111" s="514" t="str">
        <x:v>K</x:v>
      </x:c>
      <x:c r="H111" s="514" t="str">
        <x:v>K</x:v>
      </x:c>
      <x:c r="I111" s="514" t="str">
        <x:v>K</x:v>
      </x:c>
      <x:c r="J111" s="514" t="str">
        <x:v>K</x:v>
      </x:c>
      <x:c r="K111" s="514" t="str">
        <x:v>K</x:v>
      </x:c>
      <x:c r="L111" s="514" t="str">
        <x:v>K</x:v>
      </x:c>
      <x:c r="M111" s="514" t="str">
        <x:v>K</x:v>
      </x:c>
      <x:c r="N111" s="514" t="str">
        <x:v>K</x:v>
      </x:c>
      <x:c r="O111" s="515" t="n">
        <x:f>COUNTIF(C111:N111,"D")+COUNTIF(C111:N111,"T")</x:f>
        <x:v>0</x:v>
      </x:c>
      <x:c r="P111" s="610" t="str">
        <x:v>Krankmeldung</x:v>
      </x:c>
    </x:row>
    <x:row r="112" ht="19" customHeight="1">
      <x:c r="A112" s="507" t="str">
        <x:f>IF(Mitarbeiter!$A14="Ja",Mitarbeiter!$B14,"")</x:f>
        <x:v>Jonas Richter</x:v>
      </x:c>
      <x:c r="B112" s="508" t="str">
        <x:f>IF($A112="","",Mitarbeiter!$C14)</x:f>
        <x:v>Lager</x:v>
      </x:c>
      <x:c r="C112" s="509" t="str">
        <x:v>D</x:v>
      </x:c>
      <x:c r="D112" s="509" t="str">
        <x:v>D</x:v>
      </x:c>
      <x:c r="E112" s="509" t="str">
        <x:v>D</x:v>
      </x:c>
      <x:c r="F112" s="509" t="str">
        <x:v>D</x:v>
      </x:c>
      <x:c r="G112" s="509" t="str">
        <x:v>T</x:v>
      </x:c>
      <x:c r="H112" s="509" t="str">
        <x:v>P</x:v>
      </x:c>
      <x:c r="I112" s="509" t="str">
        <x:v>D</x:v>
      </x:c>
      <x:c r="J112" s="509" t="str">
        <x:v>D</x:v>
      </x:c>
      <x:c r="K112" s="509" t="str">
        <x:v>F</x:v>
      </x:c>
      <x:c r="L112" s="509" t="str">
        <x:v>F</x:v>
      </x:c>
      <x:c r="M112" s="509" t="str">
        <x:v>F</x:v>
      </x:c>
      <x:c r="N112" s="509" t="str">
        <x:v>F</x:v>
      </x:c>
      <x:c r="O112" s="510" t="n">
        <x:f>COUNTIF(C112:N112,"D")+COUNTIF(C112:N112,"T")</x:f>
        <x:v>7</x:v>
      </x:c>
      <x:c r="P112" s="609" t="str">
        <x:v>Training einplanen</x:v>
      </x:c>
    </x:row>
    <x:row r="113" ht="19" customHeight="1">
      <x:c r="A113" s="512" t="str">
        <x:f>IF(Mitarbeiter!$A15="Ja",Mitarbeiter!$B15,"")</x:f>
        <x:v>Clara Klein</x:v>
      </x:c>
      <x:c r="B113" s="513" t="str">
        <x:f>IF($A113="","",Mitarbeiter!$C15)</x:f>
        <x:v>Service</x:v>
      </x:c>
      <x:c r="C113" s="514" t="str">
        <x:v>F</x:v>
      </x:c>
      <x:c r="D113" s="514" t="str">
        <x:v>F</x:v>
      </x:c>
      <x:c r="E113" s="514" t="str">
        <x:v>D</x:v>
      </x:c>
      <x:c r="F113" s="514" t="str">
        <x:v>D</x:v>
      </x:c>
      <x:c r="G113" s="514" t="str">
        <x:v>D</x:v>
      </x:c>
      <x:c r="H113" s="514" t="str">
        <x:v>P</x:v>
      </x:c>
      <x:c r="I113" s="514" t="str">
        <x:v>D</x:v>
      </x:c>
      <x:c r="J113" s="514" t="str">
        <x:v>D</x:v>
      </x:c>
      <x:c r="K113" s="514" t="str">
        <x:v>F</x:v>
      </x:c>
      <x:c r="L113" s="514" t="str">
        <x:v>F</x:v>
      </x:c>
      <x:c r="M113" s="514" t="str">
        <x:v>F</x:v>
      </x:c>
      <x:c r="N113" s="514" t="str">
        <x:v>F</x:v>
      </x:c>
      <x:c r="O113" s="515" t="n">
        <x:f>COUNTIF(C113:N113,"D")+COUNTIF(C113:N113,"T")</x:f>
        <x:v>5</x:v>
      </x:c>
      <x:c r="P113" s="610" t="str">
        <x:v>Samstag kurz</x:v>
      </x:c>
    </x:row>
    <x:row r="114" ht="19" customHeight="1">
      <x:c r="A114" s="507" t="str">
        <x:f>IF(Mitarbeiter!$A16="Ja",Mitarbeiter!$B16,"")</x:f>
        <x:v>Ben Wolf</x:v>
      </x:c>
      <x:c r="B114" s="508" t="str">
        <x:f>IF($A114="","",Mitarbeiter!$C16)</x:f>
        <x:v>Büro</x:v>
      </x:c>
      <x:c r="C114" s="509" t="str">
        <x:v>F</x:v>
      </x:c>
      <x:c r="D114" s="509" t="str">
        <x:v>F</x:v>
      </x:c>
      <x:c r="E114" s="509" t="str">
        <x:v>F</x:v>
      </x:c>
      <x:c r="F114" s="509" t="str">
        <x:v>F</x:v>
      </x:c>
      <x:c r="G114" s="509" t="str">
        <x:v>F</x:v>
      </x:c>
      <x:c r="H114" s="509" t="str">
        <x:v>F</x:v>
      </x:c>
      <x:c r="I114" s="509" t="str">
        <x:v>F</x:v>
      </x:c>
      <x:c r="J114" s="509" t="str">
        <x:v>F</x:v>
      </x:c>
      <x:c r="K114" s="509" t="str">
        <x:v>F</x:v>
      </x:c>
      <x:c r="L114" s="509" t="str">
        <x:v>F</x:v>
      </x:c>
      <x:c r="M114" s="509" t="str">
        <x:v>F</x:v>
      </x:c>
      <x:c r="N114" s="509" t="str">
        <x:v>F</x:v>
      </x:c>
      <x:c r="O114" s="510" t="n">
        <x:f>COUNTIF(C114:N114,"D")+COUNTIF(C114:N114,"T")</x:f>
        <x:v>0</x:v>
      </x:c>
      <x:c r="P114" s="609" t="str"/>
    </x:row>
    <x:row r="115" ht="19" customHeight="1">
      <x:c r="A115" s="512" t="str">
        <x:f>IF(Mitarbeiter!$A17="Ja",Mitarbeiter!$B17,"")</x:f>
        <x:v>Marie Neumann</x:v>
      </x:c>
      <x:c r="B115" s="513" t="str">
        <x:f>IF($A115="","",Mitarbeiter!$C17)</x:f>
        <x:v>Reinigung</x:v>
      </x:c>
      <x:c r="C115" s="514" t="str">
        <x:v>F</x:v>
      </x:c>
      <x:c r="D115" s="514" t="str">
        <x:v>F</x:v>
      </x:c>
      <x:c r="E115" s="514" t="str">
        <x:v>D</x:v>
      </x:c>
      <x:c r="F115" s="514" t="str">
        <x:v>D</x:v>
      </x:c>
      <x:c r="G115" s="514" t="str">
        <x:v>D</x:v>
      </x:c>
      <x:c r="H115" s="514" t="str">
        <x:v>P</x:v>
      </x:c>
      <x:c r="I115" s="514" t="str">
        <x:v>D</x:v>
      </x:c>
      <x:c r="J115" s="514" t="str">
        <x:v>D</x:v>
      </x:c>
      <x:c r="K115" s="514" t="str">
        <x:v>F</x:v>
      </x:c>
      <x:c r="L115" s="514" t="str">
        <x:v>F</x:v>
      </x:c>
      <x:c r="M115" s="514" t="str">
        <x:v>F</x:v>
      </x:c>
      <x:c r="N115" s="514" t="str">
        <x:v>F</x:v>
      </x:c>
      <x:c r="O115" s="515" t="n">
        <x:f>COUNTIF(C115:N115,"D")+COUNTIF(C115:N115,"T")</x:f>
        <x:v>5</x:v>
      </x:c>
      <x:c r="P115" s="610" t="str">
        <x:v>Samstag kurz</x:v>
      </x:c>
    </x:row>
    <x:row r="116" ht="19" customHeight="1">
      <x:c r="A116" s="507" t="str">
        <x:f>IF(Mitarbeiter!$A18="Ja",Mitarbeiter!$B18,"")</x:f>
        <x:v>Tim Schwarz</x:v>
      </x:c>
      <x:c r="B116" s="508" t="str">
        <x:f>IF($A116="","",Mitarbeiter!$C18)</x:f>
        <x:v>Service</x:v>
      </x:c>
      <x:c r="C116" s="509" t="str">
        <x:v>F</x:v>
      </x:c>
      <x:c r="D116" s="509" t="str">
        <x:v>F</x:v>
      </x:c>
      <x:c r="E116" s="509" t="str">
        <x:v>D</x:v>
      </x:c>
      <x:c r="F116" s="509" t="str">
        <x:v>D</x:v>
      </x:c>
      <x:c r="G116" s="509" t="str">
        <x:v>D</x:v>
      </x:c>
      <x:c r="H116" s="509" t="str">
        <x:v>P</x:v>
      </x:c>
      <x:c r="I116" s="509" t="str">
        <x:v>D</x:v>
      </x:c>
      <x:c r="J116" s="509" t="str">
        <x:v>D</x:v>
      </x:c>
      <x:c r="K116" s="509" t="str">
        <x:v>D</x:v>
      </x:c>
      <x:c r="L116" s="509" t="str">
        <x:v>D</x:v>
      </x:c>
      <x:c r="M116" s="509" t="str">
        <x:v>F</x:v>
      </x:c>
      <x:c r="N116" s="509" t="str">
        <x:v>F</x:v>
      </x:c>
      <x:c r="O116" s="510" t="n">
        <x:f>COUNTIF(C116:N116,"D")+COUNTIF(C116:N116,"T")</x:f>
        <x:v>7</x:v>
      </x:c>
      <x:c r="P116" s="609" t="str">
        <x:v>Samstag kurz</x:v>
      </x:c>
    </x:row>
    <x:row r="117" ht="19" customHeight="1">
      <x:c r="A117" s="517" t="str">
        <x:f>IF(Mitarbeiter!$A19="Ja",Mitarbeiter!$B19,"")</x:f>
        <x:v>Laura Braun</x:v>
      </x:c>
      <x:c r="B117" s="518" t="str">
        <x:f>IF($A117="","",Mitarbeiter!$C19)</x:f>
        <x:v>Verkauf</x:v>
      </x:c>
      <x:c r="C117" s="519" t="str">
        <x:v>D</x:v>
      </x:c>
      <x:c r="D117" s="519" t="str">
        <x:v>D</x:v>
      </x:c>
      <x:c r="E117" s="519" t="str">
        <x:v>D</x:v>
      </x:c>
      <x:c r="F117" s="519" t="str">
        <x:v>D</x:v>
      </x:c>
      <x:c r="G117" s="519" t="str">
        <x:v>D</x:v>
      </x:c>
      <x:c r="H117" s="519" t="str">
        <x:v>P</x:v>
      </x:c>
      <x:c r="I117" s="519" t="str">
        <x:v>D</x:v>
      </x:c>
      <x:c r="J117" s="519" t="str">
        <x:v>D</x:v>
      </x:c>
      <x:c r="K117" s="519" t="str">
        <x:v>F</x:v>
      </x:c>
      <x:c r="L117" s="519" t="str">
        <x:v>F</x:v>
      </x:c>
      <x:c r="M117" s="519" t="str">
        <x:v>F</x:v>
      </x:c>
      <x:c r="N117" s="519" t="str">
        <x:v>F</x:v>
      </x:c>
      <x:c r="O117" s="520" t="n">
        <x:f>COUNTIF(C117:N117,"D")+COUNTIF(C117:N117,"T")</x:f>
        <x:v>7</x:v>
      </x:c>
      <x:c r="P117" s="611" t="str">
        <x:v>Samstag kurz</x:v>
      </x:c>
    </x:row>
    <x:row r="118">
      <x:c r="A118" s="482"/>
      <x:c r="B118" s="482"/>
      <x:c r="C118" s="482"/>
      <x:c r="D118" s="482"/>
      <x:c r="E118" s="482"/>
      <x:c r="F118" s="482"/>
      <x:c r="G118" s="482"/>
      <x:c r="H118" s="482"/>
      <x:c r="I118" s="482"/>
      <x:c r="J118" s="482"/>
      <x:c r="K118" s="482"/>
      <x:c r="L118" s="482"/>
      <x:c r="M118" s="482"/>
      <x:c r="N118" s="482"/>
      <x:c r="O118" s="482"/>
      <x:c r="P118" s="482"/>
    </x:row>
    <x:row r="119" ht="24" customHeight="1">
      <x:c r="A119" s="630" t="str">
        <x:v>Sonntag</x:v>
      </x:c>
      <x:c r="B119" s="630"/>
      <x:c r="C119" s="630"/>
      <x:c r="D119" s="630"/>
      <x:c r="E119" s="630"/>
      <x:c r="F119" s="630"/>
      <x:c r="G119" s="630"/>
      <x:c r="H119" s="630"/>
      <x:c r="I119" s="630"/>
      <x:c r="J119" s="630"/>
      <x:c r="K119" s="630"/>
      <x:c r="L119" s="630"/>
      <x:c r="M119" s="630"/>
      <x:c r="N119" s="630"/>
      <x:c r="O119" s="646" t="n">
        <x:f>$C$5+6</x:f>
        <x:v>46145</x:v>
      </x:c>
      <x:c r="P119" s="646"/>
    </x:row>
    <x:row r="120" ht="25" customHeight="1">
      <x:c r="A120" s="216" t="str">
        <x:v>Mitarbeiter</x:v>
      </x:c>
      <x:c r="B120" s="217" t="str">
        <x:v>Rolle</x:v>
      </x:c>
      <x:c r="C120" s="217" t="str">
        <x:v>07:00</x:v>
      </x:c>
      <x:c r="D120" s="217" t="str">
        <x:v>08:00</x:v>
      </x:c>
      <x:c r="E120" s="217" t="str">
        <x:v>09:00</x:v>
      </x:c>
      <x:c r="F120" s="217" t="str">
        <x:v>10:00</x:v>
      </x:c>
      <x:c r="G120" s="217" t="str">
        <x:v>11:00</x:v>
      </x:c>
      <x:c r="H120" s="217" t="str">
        <x:v>12:00</x:v>
      </x:c>
      <x:c r="I120" s="217" t="str">
        <x:v>13:00</x:v>
      </x:c>
      <x:c r="J120" s="217" t="str">
        <x:v>14:00</x:v>
      </x:c>
      <x:c r="K120" s="217" t="str">
        <x:v>15:00</x:v>
      </x:c>
      <x:c r="L120" s="217" t="str">
        <x:v>16:00</x:v>
      </x:c>
      <x:c r="M120" s="217" t="str">
        <x:v>17:00</x:v>
      </x:c>
      <x:c r="N120" s="217" t="str">
        <x:v>18:00</x:v>
      </x:c>
      <x:c r="O120" s="217" t="str">
        <x:v>Tagesstunden</x:v>
      </x:c>
      <x:c r="P120" s="218" t="str">
        <x:v>Bemerkungen</x:v>
      </x:c>
    </x:row>
    <x:row r="121" ht="19" customHeight="1">
      <x:c r="A121" s="502" t="str">
        <x:f>IF(Mitarbeiter!$A5="Ja",Mitarbeiter!$B5,"")</x:f>
        <x:v>Anna Berger</x:v>
      </x:c>
      <x:c r="B121" s="503" t="str">
        <x:f>IF($A121="","",Mitarbeiter!$C5)</x:f>
        <x:v>Service</x:v>
      </x:c>
      <x:c r="C121" s="504" t="str">
        <x:v>F</x:v>
      </x:c>
      <x:c r="D121" s="504" t="str">
        <x:v>F</x:v>
      </x:c>
      <x:c r="E121" s="504" t="str">
        <x:v>F</x:v>
      </x:c>
      <x:c r="F121" s="504" t="str">
        <x:v>F</x:v>
      </x:c>
      <x:c r="G121" s="504" t="str">
        <x:v>F</x:v>
      </x:c>
      <x:c r="H121" s="504" t="str">
        <x:v>F</x:v>
      </x:c>
      <x:c r="I121" s="504" t="str">
        <x:v>F</x:v>
      </x:c>
      <x:c r="J121" s="504" t="str">
        <x:v>F</x:v>
      </x:c>
      <x:c r="K121" s="504" t="str">
        <x:v>F</x:v>
      </x:c>
      <x:c r="L121" s="504" t="str">
        <x:v>F</x:v>
      </x:c>
      <x:c r="M121" s="504" t="str">
        <x:v>F</x:v>
      </x:c>
      <x:c r="N121" s="504" t="str">
        <x:v>F</x:v>
      </x:c>
      <x:c r="O121" s="505" t="n">
        <x:f>COUNTIF(C121:N121,"D")+COUNTIF(C121:N121,"T")</x:f>
        <x:v>0</x:v>
      </x:c>
      <x:c r="P121" s="608" t="str"/>
    </x:row>
    <x:row r="122" ht="19" customHeight="1">
      <x:c r="A122" s="507" t="str">
        <x:f>IF(Mitarbeiter!$A6="Ja",Mitarbeiter!$B6,"")</x:f>
        <x:v>Lukas Schneider</x:v>
      </x:c>
      <x:c r="B122" s="508" t="str">
        <x:f>IF($A122="","",Mitarbeiter!$C6)</x:f>
        <x:v>Küche</x:v>
      </x:c>
      <x:c r="C122" s="509" t="str">
        <x:v>F</x:v>
      </x:c>
      <x:c r="D122" s="509" t="str">
        <x:v>F</x:v>
      </x:c>
      <x:c r="E122" s="509" t="str">
        <x:v>F</x:v>
      </x:c>
      <x:c r="F122" s="509" t="str">
        <x:v>F</x:v>
      </x:c>
      <x:c r="G122" s="509" t="str">
        <x:v>F</x:v>
      </x:c>
      <x:c r="H122" s="509" t="str">
        <x:v>F</x:v>
      </x:c>
      <x:c r="I122" s="509" t="str">
        <x:v>F</x:v>
      </x:c>
      <x:c r="J122" s="509" t="str">
        <x:v>F</x:v>
      </x:c>
      <x:c r="K122" s="509" t="str">
        <x:v>F</x:v>
      </x:c>
      <x:c r="L122" s="509" t="str">
        <x:v>F</x:v>
      </x:c>
      <x:c r="M122" s="509" t="str">
        <x:v>F</x:v>
      </x:c>
      <x:c r="N122" s="509" t="str">
        <x:v>F</x:v>
      </x:c>
      <x:c r="O122" s="510" t="n">
        <x:f>COUNTIF(C122:N122,"D")+COUNTIF(C122:N122,"T")</x:f>
        <x:v>0</x:v>
      </x:c>
      <x:c r="P122" s="609" t="str"/>
    </x:row>
    <x:row r="123" ht="19" customHeight="1">
      <x:c r="A123" s="512" t="str">
        <x:f>IF(Mitarbeiter!$A7="Ja",Mitarbeiter!$B7,"")</x:f>
        <x:v>Mia Hoffmann</x:v>
      </x:c>
      <x:c r="B123" s="513" t="str">
        <x:f>IF($A123="","",Mitarbeiter!$C7)</x:f>
        <x:v>Verkauf</x:v>
      </x:c>
      <x:c r="C123" s="514" t="str">
        <x:v>F</x:v>
      </x:c>
      <x:c r="D123" s="514" t="str">
        <x:v>F</x:v>
      </x:c>
      <x:c r="E123" s="514" t="str">
        <x:v>F</x:v>
      </x:c>
      <x:c r="F123" s="514" t="str">
        <x:v>F</x:v>
      </x:c>
      <x:c r="G123" s="514" t="str">
        <x:v>F</x:v>
      </x:c>
      <x:c r="H123" s="514" t="str">
        <x:v>F</x:v>
      </x:c>
      <x:c r="I123" s="514" t="str">
        <x:v>F</x:v>
      </x:c>
      <x:c r="J123" s="514" t="str">
        <x:v>F</x:v>
      </x:c>
      <x:c r="K123" s="514" t="str">
        <x:v>F</x:v>
      </x:c>
      <x:c r="L123" s="514" t="str">
        <x:v>F</x:v>
      </x:c>
      <x:c r="M123" s="514" t="str">
        <x:v>F</x:v>
      </x:c>
      <x:c r="N123" s="514" t="str">
        <x:v>F</x:v>
      </x:c>
      <x:c r="O123" s="515" t="n">
        <x:f>COUNTIF(C123:N123,"D")+COUNTIF(C123:N123,"T")</x:f>
        <x:v>0</x:v>
      </x:c>
      <x:c r="P123" s="610" t="str"/>
    </x:row>
    <x:row r="124" ht="19" customHeight="1">
      <x:c r="A124" s="507" t="str">
        <x:f>IF(Mitarbeiter!$A8="Ja",Mitarbeiter!$B8,"")</x:f>
        <x:v>Noah Weber</x:v>
      </x:c>
      <x:c r="B124" s="508" t="str">
        <x:f>IF($A124="","",Mitarbeiter!$C8)</x:f>
        <x:v>Lager</x:v>
      </x:c>
      <x:c r="C124" s="509" t="str">
        <x:v>F</x:v>
      </x:c>
      <x:c r="D124" s="509" t="str">
        <x:v>F</x:v>
      </x:c>
      <x:c r="E124" s="509" t="str">
        <x:v>F</x:v>
      </x:c>
      <x:c r="F124" s="509" t="str">
        <x:v>F</x:v>
      </x:c>
      <x:c r="G124" s="509" t="str">
        <x:v>F</x:v>
      </x:c>
      <x:c r="H124" s="509" t="str">
        <x:v>F</x:v>
      </x:c>
      <x:c r="I124" s="509" t="str">
        <x:v>F</x:v>
      </x:c>
      <x:c r="J124" s="509" t="str">
        <x:v>F</x:v>
      </x:c>
      <x:c r="K124" s="509" t="str">
        <x:v>F</x:v>
      </x:c>
      <x:c r="L124" s="509" t="str">
        <x:v>F</x:v>
      </x:c>
      <x:c r="M124" s="509" t="str">
        <x:v>F</x:v>
      </x:c>
      <x:c r="N124" s="509" t="str">
        <x:v>F</x:v>
      </x:c>
      <x:c r="O124" s="510" t="n">
        <x:f>COUNTIF(C124:N124,"D")+COUNTIF(C124:N124,"T")</x:f>
        <x:v>0</x:v>
      </x:c>
      <x:c r="P124" s="609" t="str"/>
    </x:row>
    <x:row r="125" ht="19" customHeight="1">
      <x:c r="A125" s="512" t="str">
        <x:f>IF(Mitarbeiter!$A9="Ja",Mitarbeiter!$B9,"")</x:f>
        <x:v>Emma Fischer</x:v>
      </x:c>
      <x:c r="B125" s="513" t="str">
        <x:f>IF($A125="","",Mitarbeiter!$C9)</x:f>
        <x:v>Büro</x:v>
      </x:c>
      <x:c r="C125" s="514" t="str">
        <x:v>F</x:v>
      </x:c>
      <x:c r="D125" s="514" t="str">
        <x:v>F</x:v>
      </x:c>
      <x:c r="E125" s="514" t="str">
        <x:v>F</x:v>
      </x:c>
      <x:c r="F125" s="514" t="str">
        <x:v>F</x:v>
      </x:c>
      <x:c r="G125" s="514" t="str">
        <x:v>F</x:v>
      </x:c>
      <x:c r="H125" s="514" t="str">
        <x:v>F</x:v>
      </x:c>
      <x:c r="I125" s="514" t="str">
        <x:v>F</x:v>
      </x:c>
      <x:c r="J125" s="514" t="str">
        <x:v>F</x:v>
      </x:c>
      <x:c r="K125" s="514" t="str">
        <x:v>F</x:v>
      </x:c>
      <x:c r="L125" s="514" t="str">
        <x:v>F</x:v>
      </x:c>
      <x:c r="M125" s="514" t="str">
        <x:v>F</x:v>
      </x:c>
      <x:c r="N125" s="514" t="str">
        <x:v>F</x:v>
      </x:c>
      <x:c r="O125" s="515" t="n">
        <x:f>COUNTIF(C125:N125,"D")+COUNTIF(C125:N125,"T")</x:f>
        <x:v>0</x:v>
      </x:c>
      <x:c r="P125" s="610" t="str"/>
    </x:row>
    <x:row r="126" ht="19" customHeight="1">
      <x:c r="A126" s="507" t="str">
        <x:f>IF(Mitarbeiter!$A10="Ja",Mitarbeiter!$B10,"")</x:f>
        <x:v>Paul Wagner</x:v>
      </x:c>
      <x:c r="B126" s="508" t="str">
        <x:f>IF($A126="","",Mitarbeiter!$C10)</x:f>
        <x:v>Service</x:v>
      </x:c>
      <x:c r="C126" s="509" t="str">
        <x:v>F</x:v>
      </x:c>
      <x:c r="D126" s="509" t="str">
        <x:v>F</x:v>
      </x:c>
      <x:c r="E126" s="509" t="str">
        <x:v>F</x:v>
      </x:c>
      <x:c r="F126" s="509" t="str">
        <x:v>F</x:v>
      </x:c>
      <x:c r="G126" s="509" t="str">
        <x:v>F</x:v>
      </x:c>
      <x:c r="H126" s="509" t="str">
        <x:v>F</x:v>
      </x:c>
      <x:c r="I126" s="509" t="str">
        <x:v>F</x:v>
      </x:c>
      <x:c r="J126" s="509" t="str">
        <x:v>F</x:v>
      </x:c>
      <x:c r="K126" s="509" t="str">
        <x:v>F</x:v>
      </x:c>
      <x:c r="L126" s="509" t="str">
        <x:v>F</x:v>
      </x:c>
      <x:c r="M126" s="509" t="str">
        <x:v>F</x:v>
      </x:c>
      <x:c r="N126" s="509" t="str">
        <x:v>F</x:v>
      </x:c>
      <x:c r="O126" s="510" t="n">
        <x:f>COUNTIF(C126:N126,"D")+COUNTIF(C126:N126,"T")</x:f>
        <x:v>0</x:v>
      </x:c>
      <x:c r="P126" s="609" t="str"/>
    </x:row>
    <x:row r="127" ht="19" customHeight="1">
      <x:c r="A127" s="512" t="str">
        <x:f>IF(Mitarbeiter!$A11="Ja",Mitarbeiter!$B11,"")</x:f>
        <x:v>Lea Becker</x:v>
      </x:c>
      <x:c r="B127" s="513" t="str">
        <x:f>IF($A127="","",Mitarbeiter!$C11)</x:f>
        <x:v>Reinigung</x:v>
      </x:c>
      <x:c r="C127" s="514" t="str">
        <x:v>F</x:v>
      </x:c>
      <x:c r="D127" s="514" t="str">
        <x:v>F</x:v>
      </x:c>
      <x:c r="E127" s="514" t="str">
        <x:v>F</x:v>
      </x:c>
      <x:c r="F127" s="514" t="str">
        <x:v>F</x:v>
      </x:c>
      <x:c r="G127" s="514" t="str">
        <x:v>F</x:v>
      </x:c>
      <x:c r="H127" s="514" t="str">
        <x:v>F</x:v>
      </x:c>
      <x:c r="I127" s="514" t="str">
        <x:v>F</x:v>
      </x:c>
      <x:c r="J127" s="514" t="str">
        <x:v>F</x:v>
      </x:c>
      <x:c r="K127" s="514" t="str">
        <x:v>F</x:v>
      </x:c>
      <x:c r="L127" s="514" t="str">
        <x:v>F</x:v>
      </x:c>
      <x:c r="M127" s="514" t="str">
        <x:v>F</x:v>
      </x:c>
      <x:c r="N127" s="514" t="str">
        <x:v>F</x:v>
      </x:c>
      <x:c r="O127" s="515" t="n">
        <x:f>COUNTIF(C127:N127,"D")+COUNTIF(C127:N127,"T")</x:f>
        <x:v>0</x:v>
      </x:c>
      <x:c r="P127" s="610" t="str"/>
    </x:row>
    <x:row r="128" ht="19" customHeight="1">
      <x:c r="A128" s="507" t="str">
        <x:f>IF(Mitarbeiter!$A12="Ja",Mitarbeiter!$B12,"")</x:f>
        <x:v>Felix Schulz</x:v>
      </x:c>
      <x:c r="B128" s="508" t="str">
        <x:f>IF($A128="","",Mitarbeiter!$C12)</x:f>
        <x:v>Küche</x:v>
      </x:c>
      <x:c r="C128" s="509" t="str">
        <x:v>F</x:v>
      </x:c>
      <x:c r="D128" s="509" t="str">
        <x:v>F</x:v>
      </x:c>
      <x:c r="E128" s="509" t="str">
        <x:v>F</x:v>
      </x:c>
      <x:c r="F128" s="509" t="str">
        <x:v>F</x:v>
      </x:c>
      <x:c r="G128" s="509" t="str">
        <x:v>F</x:v>
      </x:c>
      <x:c r="H128" s="509" t="str">
        <x:v>F</x:v>
      </x:c>
      <x:c r="I128" s="509" t="str">
        <x:v>F</x:v>
      </x:c>
      <x:c r="J128" s="509" t="str">
        <x:v>F</x:v>
      </x:c>
      <x:c r="K128" s="509" t="str">
        <x:v>F</x:v>
      </x:c>
      <x:c r="L128" s="509" t="str">
        <x:v>F</x:v>
      </x:c>
      <x:c r="M128" s="509" t="str">
        <x:v>F</x:v>
      </x:c>
      <x:c r="N128" s="509" t="str">
        <x:v>F</x:v>
      </x:c>
      <x:c r="O128" s="510" t="n">
        <x:f>COUNTIF(C128:N128,"D")+COUNTIF(C128:N128,"T")</x:f>
        <x:v>0</x:v>
      </x:c>
      <x:c r="P128" s="609" t="str"/>
    </x:row>
    <x:row r="129" ht="19" customHeight="1">
      <x:c r="A129" s="512" t="str">
        <x:f>IF(Mitarbeiter!$A13="Ja",Mitarbeiter!$B13,"")</x:f>
        <x:v>Sofia Koch</x:v>
      </x:c>
      <x:c r="B129" s="513" t="str">
        <x:f>IF($A129="","",Mitarbeiter!$C13)</x:f>
        <x:v>Verkauf</x:v>
      </x:c>
      <x:c r="C129" s="514" t="str">
        <x:v>F</x:v>
      </x:c>
      <x:c r="D129" s="514" t="str">
        <x:v>F</x:v>
      </x:c>
      <x:c r="E129" s="514" t="str">
        <x:v>F</x:v>
      </x:c>
      <x:c r="F129" s="514" t="str">
        <x:v>F</x:v>
      </x:c>
      <x:c r="G129" s="514" t="str">
        <x:v>F</x:v>
      </x:c>
      <x:c r="H129" s="514" t="str">
        <x:v>F</x:v>
      </x:c>
      <x:c r="I129" s="514" t="str">
        <x:v>F</x:v>
      </x:c>
      <x:c r="J129" s="514" t="str">
        <x:v>F</x:v>
      </x:c>
      <x:c r="K129" s="514" t="str">
        <x:v>F</x:v>
      </x:c>
      <x:c r="L129" s="514" t="str">
        <x:v>F</x:v>
      </x:c>
      <x:c r="M129" s="514" t="str">
        <x:v>F</x:v>
      </x:c>
      <x:c r="N129" s="514" t="str">
        <x:v>F</x:v>
      </x:c>
      <x:c r="O129" s="515" t="n">
        <x:f>COUNTIF(C129:N129,"D")+COUNTIF(C129:N129,"T")</x:f>
        <x:v>0</x:v>
      </x:c>
      <x:c r="P129" s="610" t="str"/>
    </x:row>
    <x:row r="130" ht="19" customHeight="1">
      <x:c r="A130" s="507" t="str">
        <x:f>IF(Mitarbeiter!$A14="Ja",Mitarbeiter!$B14,"")</x:f>
        <x:v>Jonas Richter</x:v>
      </x:c>
      <x:c r="B130" s="508" t="str">
        <x:f>IF($A130="","",Mitarbeiter!$C14)</x:f>
        <x:v>Lager</x:v>
      </x:c>
      <x:c r="C130" s="509" t="str">
        <x:v>F</x:v>
      </x:c>
      <x:c r="D130" s="509" t="str">
        <x:v>F</x:v>
      </x:c>
      <x:c r="E130" s="509" t="str">
        <x:v>F</x:v>
      </x:c>
      <x:c r="F130" s="509" t="str">
        <x:v>F</x:v>
      </x:c>
      <x:c r="G130" s="509" t="str">
        <x:v>F</x:v>
      </x:c>
      <x:c r="H130" s="509" t="str">
        <x:v>F</x:v>
      </x:c>
      <x:c r="I130" s="509" t="str">
        <x:v>F</x:v>
      </x:c>
      <x:c r="J130" s="509" t="str">
        <x:v>F</x:v>
      </x:c>
      <x:c r="K130" s="509" t="str">
        <x:v>F</x:v>
      </x:c>
      <x:c r="L130" s="509" t="str">
        <x:v>F</x:v>
      </x:c>
      <x:c r="M130" s="509" t="str">
        <x:v>F</x:v>
      </x:c>
      <x:c r="N130" s="509" t="str">
        <x:v>F</x:v>
      </x:c>
      <x:c r="O130" s="510" t="n">
        <x:f>COUNTIF(C130:N130,"D")+COUNTIF(C130:N130,"T")</x:f>
        <x:v>0</x:v>
      </x:c>
      <x:c r="P130" s="609" t="str"/>
    </x:row>
    <x:row r="131" ht="19" customHeight="1">
      <x:c r="A131" s="512" t="str">
        <x:f>IF(Mitarbeiter!$A15="Ja",Mitarbeiter!$B15,"")</x:f>
        <x:v>Clara Klein</x:v>
      </x:c>
      <x:c r="B131" s="513" t="str">
        <x:f>IF($A131="","",Mitarbeiter!$C15)</x:f>
        <x:v>Service</x:v>
      </x:c>
      <x:c r="C131" s="514" t="str">
        <x:v>F</x:v>
      </x:c>
      <x:c r="D131" s="514" t="str">
        <x:v>F</x:v>
      </x:c>
      <x:c r="E131" s="514" t="str">
        <x:v>F</x:v>
      </x:c>
      <x:c r="F131" s="514" t="str">
        <x:v>F</x:v>
      </x:c>
      <x:c r="G131" s="514" t="str">
        <x:v>F</x:v>
      </x:c>
      <x:c r="H131" s="514" t="str">
        <x:v>F</x:v>
      </x:c>
      <x:c r="I131" s="514" t="str">
        <x:v>F</x:v>
      </x:c>
      <x:c r="J131" s="514" t="str">
        <x:v>F</x:v>
      </x:c>
      <x:c r="K131" s="514" t="str">
        <x:v>F</x:v>
      </x:c>
      <x:c r="L131" s="514" t="str">
        <x:v>F</x:v>
      </x:c>
      <x:c r="M131" s="514" t="str">
        <x:v>F</x:v>
      </x:c>
      <x:c r="N131" s="514" t="str">
        <x:v>F</x:v>
      </x:c>
      <x:c r="O131" s="515" t="n">
        <x:f>COUNTIF(C131:N131,"D")+COUNTIF(C131:N131,"T")</x:f>
        <x:v>0</x:v>
      </x:c>
      <x:c r="P131" s="610" t="str"/>
    </x:row>
    <x:row r="132" ht="19" customHeight="1">
      <x:c r="A132" s="507" t="str">
        <x:f>IF(Mitarbeiter!$A16="Ja",Mitarbeiter!$B16,"")</x:f>
        <x:v>Ben Wolf</x:v>
      </x:c>
      <x:c r="B132" s="508" t="str">
        <x:f>IF($A132="","",Mitarbeiter!$C16)</x:f>
        <x:v>Büro</x:v>
      </x:c>
      <x:c r="C132" s="509" t="str">
        <x:v>F</x:v>
      </x:c>
      <x:c r="D132" s="509" t="str">
        <x:v>F</x:v>
      </x:c>
      <x:c r="E132" s="509" t="str">
        <x:v>F</x:v>
      </x:c>
      <x:c r="F132" s="509" t="str">
        <x:v>F</x:v>
      </x:c>
      <x:c r="G132" s="509" t="str">
        <x:v>F</x:v>
      </x:c>
      <x:c r="H132" s="509" t="str">
        <x:v>F</x:v>
      </x:c>
      <x:c r="I132" s="509" t="str">
        <x:v>F</x:v>
      </x:c>
      <x:c r="J132" s="509" t="str">
        <x:v>F</x:v>
      </x:c>
      <x:c r="K132" s="509" t="str">
        <x:v>F</x:v>
      </x:c>
      <x:c r="L132" s="509" t="str">
        <x:v>F</x:v>
      </x:c>
      <x:c r="M132" s="509" t="str">
        <x:v>F</x:v>
      </x:c>
      <x:c r="N132" s="509" t="str">
        <x:v>F</x:v>
      </x:c>
      <x:c r="O132" s="510" t="n">
        <x:f>COUNTIF(C132:N132,"D")+COUNTIF(C132:N132,"T")</x:f>
        <x:v>0</x:v>
      </x:c>
      <x:c r="P132" s="609" t="str"/>
    </x:row>
    <x:row r="133" ht="19" customHeight="1">
      <x:c r="A133" s="512" t="str">
        <x:f>IF(Mitarbeiter!$A17="Ja",Mitarbeiter!$B17,"")</x:f>
        <x:v>Marie Neumann</x:v>
      </x:c>
      <x:c r="B133" s="513" t="str">
        <x:f>IF($A133="","",Mitarbeiter!$C17)</x:f>
        <x:v>Reinigung</x:v>
      </x:c>
      <x:c r="C133" s="514" t="str">
        <x:v>F</x:v>
      </x:c>
      <x:c r="D133" s="514" t="str">
        <x:v>F</x:v>
      </x:c>
      <x:c r="E133" s="514" t="str">
        <x:v>F</x:v>
      </x:c>
      <x:c r="F133" s="514" t="str">
        <x:v>F</x:v>
      </x:c>
      <x:c r="G133" s="514" t="str">
        <x:v>F</x:v>
      </x:c>
      <x:c r="H133" s="514" t="str">
        <x:v>F</x:v>
      </x:c>
      <x:c r="I133" s="514" t="str">
        <x:v>F</x:v>
      </x:c>
      <x:c r="J133" s="514" t="str">
        <x:v>F</x:v>
      </x:c>
      <x:c r="K133" s="514" t="str">
        <x:v>F</x:v>
      </x:c>
      <x:c r="L133" s="514" t="str">
        <x:v>F</x:v>
      </x:c>
      <x:c r="M133" s="514" t="str">
        <x:v>F</x:v>
      </x:c>
      <x:c r="N133" s="514" t="str">
        <x:v>F</x:v>
      </x:c>
      <x:c r="O133" s="515" t="n">
        <x:f>COUNTIF(C133:N133,"D")+COUNTIF(C133:N133,"T")</x:f>
        <x:v>0</x:v>
      </x:c>
      <x:c r="P133" s="610" t="str"/>
    </x:row>
    <x:row r="134" ht="19" customHeight="1">
      <x:c r="A134" s="507" t="str">
        <x:f>IF(Mitarbeiter!$A18="Ja",Mitarbeiter!$B18,"")</x:f>
        <x:v>Tim Schwarz</x:v>
      </x:c>
      <x:c r="B134" s="508" t="str">
        <x:f>IF($A134="","",Mitarbeiter!$C18)</x:f>
        <x:v>Service</x:v>
      </x:c>
      <x:c r="C134" s="509" t="str">
        <x:v>F</x:v>
      </x:c>
      <x:c r="D134" s="509" t="str">
        <x:v>F</x:v>
      </x:c>
      <x:c r="E134" s="509" t="str">
        <x:v>F</x:v>
      </x:c>
      <x:c r="F134" s="509" t="str">
        <x:v>F</x:v>
      </x:c>
      <x:c r="G134" s="509" t="str">
        <x:v>F</x:v>
      </x:c>
      <x:c r="H134" s="509" t="str">
        <x:v>F</x:v>
      </x:c>
      <x:c r="I134" s="509" t="str">
        <x:v>F</x:v>
      </x:c>
      <x:c r="J134" s="509" t="str">
        <x:v>F</x:v>
      </x:c>
      <x:c r="K134" s="509" t="str">
        <x:v>F</x:v>
      </x:c>
      <x:c r="L134" s="509" t="str">
        <x:v>F</x:v>
      </x:c>
      <x:c r="M134" s="509" t="str">
        <x:v>F</x:v>
      </x:c>
      <x:c r="N134" s="509" t="str">
        <x:v>F</x:v>
      </x:c>
      <x:c r="O134" s="510" t="n">
        <x:f>COUNTIF(C134:N134,"D")+COUNTIF(C134:N134,"T")</x:f>
        <x:v>0</x:v>
      </x:c>
      <x:c r="P134" s="609" t="str"/>
    </x:row>
    <x:row r="135" ht="19" customHeight="1">
      <x:c r="A135" s="517" t="str">
        <x:f>IF(Mitarbeiter!$A19="Ja",Mitarbeiter!$B19,"")</x:f>
        <x:v>Laura Braun</x:v>
      </x:c>
      <x:c r="B135" s="518" t="str">
        <x:f>IF($A135="","",Mitarbeiter!$C19)</x:f>
        <x:v>Verkauf</x:v>
      </x:c>
      <x:c r="C135" s="519" t="str">
        <x:v>F</x:v>
      </x:c>
      <x:c r="D135" s="519" t="str">
        <x:v>F</x:v>
      </x:c>
      <x:c r="E135" s="519" t="str">
        <x:v>F</x:v>
      </x:c>
      <x:c r="F135" s="519" t="str">
        <x:v>F</x:v>
      </x:c>
      <x:c r="G135" s="519" t="str">
        <x:v>F</x:v>
      </x:c>
      <x:c r="H135" s="519" t="str">
        <x:v>F</x:v>
      </x:c>
      <x:c r="I135" s="519" t="str">
        <x:v>F</x:v>
      </x:c>
      <x:c r="J135" s="519" t="str">
        <x:v>F</x:v>
      </x:c>
      <x:c r="K135" s="519" t="str">
        <x:v>F</x:v>
      </x:c>
      <x:c r="L135" s="519" t="str">
        <x:v>F</x:v>
      </x:c>
      <x:c r="M135" s="519" t="str">
        <x:v>F</x:v>
      </x:c>
      <x:c r="N135" s="519" t="str">
        <x:v>F</x:v>
      </x:c>
      <x:c r="O135" s="520" t="n">
        <x:f>COUNTIF(C135:N135,"D")+COUNTIF(C135:N135,"T")</x:f>
        <x:v>0</x:v>
      </x:c>
      <x:c r="P135" s="611" t="str"/>
    </x:row>
    <x:row r="136">
      <x:c r="A136" s="482"/>
      <x:c r="B136" s="482"/>
      <x:c r="C136" s="482"/>
      <x:c r="D136" s="482"/>
      <x:c r="E136" s="482"/>
      <x:c r="F136" s="482"/>
      <x:c r="G136" s="482"/>
      <x:c r="H136" s="482"/>
      <x:c r="I136" s="482"/>
      <x:c r="J136" s="482"/>
      <x:c r="K136" s="482"/>
      <x:c r="L136" s="482"/>
      <x:c r="M136" s="482"/>
      <x:c r="N136" s="482"/>
      <x:c r="O136" s="482"/>
      <x:c r="P136" s="482"/>
    </x:row>
    <x:row r="137">
      <x:c r="A137" s="482"/>
      <x:c r="B137" s="482"/>
      <x:c r="C137" s="482"/>
      <x:c r="D137" s="482"/>
      <x:c r="E137" s="482"/>
      <x:c r="F137" s="482"/>
      <x:c r="G137" s="482"/>
      <x:c r="H137" s="482"/>
      <x:c r="I137" s="482"/>
      <x:c r="J137" s="482"/>
      <x:c r="K137" s="482"/>
      <x:c r="L137" s="482"/>
      <x:c r="M137" s="482"/>
      <x:c r="N137" s="482"/>
      <x:c r="O137" s="482"/>
      <x:c r="P137" s="482"/>
    </x:row>
    <x:row r="138" ht="24" customHeight="1">
      <x:c r="A138" s="498" t="str">
        <x:v>Wochenübersicht</x:v>
      </x:c>
      <x:c r="B138" s="498"/>
      <x:c r="C138" s="498"/>
      <x:c r="D138" s="498"/>
      <x:c r="E138" s="498"/>
      <x:c r="F138" s="498"/>
      <x:c r="G138" s="498"/>
      <x:c r="H138" s="498"/>
      <x:c r="I138" s="498"/>
      <x:c r="J138" s="498"/>
      <x:c r="K138" s="498"/>
      <x:c r="L138" s="498"/>
      <x:c r="M138" s="498"/>
      <x:c r="N138" s="498"/>
      <x:c r="O138" s="498"/>
      <x:c r="P138" s="498"/>
    </x:row>
    <x:row r="139" ht="24" customHeight="1">
      <x:c r="A139" s="616" t="str">
        <x:v>Mitarbeiter</x:v>
      </x:c>
      <x:c r="B139" s="617" t="str">
        <x:v>Rolle</x:v>
      </x:c>
      <x:c r="C139" s="617" t="str">
        <x:v>Sollstunden</x:v>
      </x:c>
      <x:c r="D139" s="617" t="str">
        <x:v>Iststunden</x:v>
      </x:c>
      <x:c r="E139" s="617" t="str">
        <x:v>Differenz</x:v>
      </x:c>
      <x:c r="F139" s="617" t="str">
        <x:v>Status</x:v>
      </x:c>
      <x:c r="G139" s="618" t="str">
        <x:v>Hinweise</x:v>
      </x:c>
      <x:c r="H139" s="482"/>
      <x:c r="I139" s="482"/>
      <x:c r="J139" s="482"/>
      <x:c r="K139" s="482"/>
      <x:c r="L139" s="482"/>
      <x:c r="M139" s="482"/>
      <x:c r="N139" s="482"/>
      <x:c r="O139" s="482"/>
      <x:c r="P139" s="482"/>
    </x:row>
    <x:row r="140">
      <x:c r="A140" s="524" t="str">
        <x:f>IF(Mitarbeiter!$A5="Ja",Mitarbeiter!$B5,"")</x:f>
        <x:v>Anna Berger</x:v>
      </x:c>
      <x:c r="B140" s="525" t="str">
        <x:f>IF($A140="","",Mitarbeiter!$C5)</x:f>
        <x:v>Service</x:v>
      </x:c>
      <x:c r="C140" s="526" t="n">
        <x:f>IF($A140="","",Mitarbeiter!$D5)</x:f>
        <x:v>38</x:v>
      </x:c>
      <x:c r="D140" s="526" t="n">
        <x:f>IF($A140="","",SUMIF($A$13:$A$27,$A140,$O$13:$O$27) + SUMIF($A$31:$A$45,$A140,$O$31:$O$45) + SUMIF($A$49:$A$63,$A140,$O$49:$O$63) + SUMIF($A$67:$A$81,$A140,$O$67:$O$81) + SUMIF($A$85:$A$99,$A140,$O$85:$O$99) + SUMIF($A$103:$A$117,$A140,$O$103:$O$117) + SUMIF($A$121:$A$135,$A140,$O$121:$O$135))</x:f>
        <x:v>33</x:v>
      </x:c>
      <x:c r="E140" s="526" t="n">
        <x:f>IF($A140="","",D140-C140)</x:f>
        <x:v>-5</x:v>
      </x:c>
      <x:c r="F140" s="527" t="str">
        <x:f>IF($A140="","",IF(E140=0,"OK",IF(E140&lt;0,"Unter Soll","Über Soll")))</x:f>
        <x:v>Unter Soll</x:v>
      </x:c>
      <x:c r="G140" s="622" t="str"/>
      <x:c r="H140" s="482"/>
      <x:c r="I140" s="482"/>
      <x:c r="J140" s="482"/>
      <x:c r="K140" s="482"/>
      <x:c r="L140" s="482"/>
      <x:c r="M140" s="482"/>
      <x:c r="N140" s="482"/>
      <x:c r="O140" s="482"/>
      <x:c r="P140" s="482"/>
    </x:row>
    <x:row r="141">
      <x:c r="A141" s="529" t="str">
        <x:f>IF(Mitarbeiter!$A6="Ja",Mitarbeiter!$B6,"")</x:f>
        <x:v>Lukas Schneider</x:v>
      </x:c>
      <x:c r="B141" s="530" t="str">
        <x:f>IF($A141="","",Mitarbeiter!$C6)</x:f>
        <x:v>Küche</x:v>
      </x:c>
      <x:c r="C141" s="531" t="n">
        <x:f>IF($A141="","",Mitarbeiter!$D6)</x:f>
        <x:v>40</x:v>
      </x:c>
      <x:c r="D141" s="531" t="n">
        <x:f>IF($A141="","",SUMIF($A$13:$A$27,$A141,$O$13:$O$27) + SUMIF($A$31:$A$45,$A141,$O$31:$O$45) + SUMIF($A$49:$A$63,$A141,$O$49:$O$63) + SUMIF($A$67:$A$81,$A141,$O$67:$O$81) + SUMIF($A$85:$A$99,$A141,$O$85:$O$99) + SUMIF($A$103:$A$117,$A141,$O$103:$O$117) + SUMIF($A$121:$A$135,$A141,$O$121:$O$135))</x:f>
        <x:v>48</x:v>
      </x:c>
      <x:c r="E141" s="531" t="n">
        <x:f>IF($A141="","",D141-C141)</x:f>
        <x:v>8</x:v>
      </x:c>
      <x:c r="F141" s="532" t="str">
        <x:f>IF($A141="","",IF(E141=0,"OK",IF(E141&lt;0,"Unter Soll","Über Soll")))</x:f>
        <x:v>Über Soll</x:v>
      </x:c>
      <x:c r="G141" s="623" t="str"/>
      <x:c r="H141" s="482"/>
      <x:c r="I141" s="482"/>
      <x:c r="J141" s="482"/>
      <x:c r="K141" s="482"/>
      <x:c r="L141" s="482"/>
      <x:c r="M141" s="482"/>
      <x:c r="N141" s="482"/>
      <x:c r="O141" s="482"/>
      <x:c r="P141" s="482"/>
    </x:row>
    <x:row r="142">
      <x:c r="A142" s="534" t="str">
        <x:f>IF(Mitarbeiter!$A7="Ja",Mitarbeiter!$B7,"")</x:f>
        <x:v>Mia Hoffmann</x:v>
      </x:c>
      <x:c r="B142" s="535" t="str">
        <x:f>IF($A142="","",Mitarbeiter!$C7)</x:f>
        <x:v>Verkauf</x:v>
      </x:c>
      <x:c r="C142" s="536" t="n">
        <x:f>IF($A142="","",Mitarbeiter!$D7)</x:f>
        <x:v>32</x:v>
      </x:c>
      <x:c r="D142" s="536" t="n">
        <x:f>IF($A142="","",SUMIF($A$13:$A$27,$A142,$O$13:$O$27) + SUMIF($A$31:$A$45,$A142,$O$31:$O$45) + SUMIF($A$49:$A$63,$A142,$O$49:$O$63) + SUMIF($A$67:$A$81,$A142,$O$67:$O$81) + SUMIF($A$85:$A$99,$A142,$O$85:$O$99) + SUMIF($A$103:$A$117,$A142,$O$103:$O$117) + SUMIF($A$121:$A$135,$A142,$O$121:$O$135))</x:f>
        <x:v>38</x:v>
      </x:c>
      <x:c r="E142" s="536" t="n">
        <x:f>IF($A142="","",D142-C142)</x:f>
        <x:v>6</x:v>
      </x:c>
      <x:c r="F142" s="537" t="str">
        <x:f>IF($A142="","",IF(E142=0,"OK",IF(E142&lt;0,"Unter Soll","Über Soll")))</x:f>
        <x:v>Über Soll</x:v>
      </x:c>
      <x:c r="G142" s="624" t="str">
        <x:v>Beispielwerte prüfen</x:v>
      </x:c>
      <x:c r="H142" s="482"/>
      <x:c r="I142" s="482"/>
      <x:c r="J142" s="482"/>
      <x:c r="K142" s="482"/>
      <x:c r="L142" s="482"/>
      <x:c r="M142" s="482"/>
      <x:c r="N142" s="482"/>
      <x:c r="O142" s="482"/>
      <x:c r="P142" s="482"/>
    </x:row>
    <x:row r="143">
      <x:c r="A143" s="529" t="str">
        <x:f>IF(Mitarbeiter!$A8="Ja",Mitarbeiter!$B8,"")</x:f>
        <x:v>Noah Weber</x:v>
      </x:c>
      <x:c r="B143" s="530" t="str">
        <x:f>IF($A143="","",Mitarbeiter!$C8)</x:f>
        <x:v>Lager</x:v>
      </x:c>
      <x:c r="C143" s="531" t="n">
        <x:f>IF($A143="","",Mitarbeiter!$D8)</x:f>
        <x:v>35</x:v>
      </x:c>
      <x:c r="D143" s="531" t="n">
        <x:f>IF($A143="","",SUMIF($A$13:$A$27,$A143,$O$13:$O$27) + SUMIF($A$31:$A$45,$A143,$O$31:$O$45) + SUMIF($A$49:$A$63,$A143,$O$49:$O$63) + SUMIF($A$67:$A$81,$A143,$O$67:$O$81) + SUMIF($A$85:$A$99,$A143,$O$85:$O$99) + SUMIF($A$103:$A$117,$A143,$O$103:$O$117) + SUMIF($A$121:$A$135,$A143,$O$121:$O$135))</x:f>
        <x:v>42</x:v>
      </x:c>
      <x:c r="E143" s="531" t="n">
        <x:f>IF($A143="","",D143-C143)</x:f>
        <x:v>7</x:v>
      </x:c>
      <x:c r="F143" s="532" t="str">
        <x:f>IF($A143="","",IF(E143=0,"OK",IF(E143&lt;0,"Unter Soll","Über Soll")))</x:f>
        <x:v>Über Soll</x:v>
      </x:c>
      <x:c r="G143" s="623" t="str"/>
      <x:c r="H143" s="482"/>
      <x:c r="I143" s="482"/>
      <x:c r="J143" s="482"/>
      <x:c r="K143" s="482"/>
      <x:c r="L143" s="482"/>
      <x:c r="M143" s="482"/>
      <x:c r="N143" s="482"/>
      <x:c r="O143" s="482"/>
      <x:c r="P143" s="482"/>
    </x:row>
    <x:row r="144">
      <x:c r="A144" s="534" t="str">
        <x:f>IF(Mitarbeiter!$A9="Ja",Mitarbeiter!$B9,"")</x:f>
        <x:v>Emma Fischer</x:v>
      </x:c>
      <x:c r="B144" s="535" t="str">
        <x:f>IF($A144="","",Mitarbeiter!$C9)</x:f>
        <x:v>Büro</x:v>
      </x:c>
      <x:c r="C144" s="536" t="n">
        <x:f>IF($A144="","",Mitarbeiter!$D9)</x:f>
        <x:v>30</x:v>
      </x:c>
      <x:c r="D144" s="536" t="n">
        <x:f>IF($A144="","",SUMIF($A$13:$A$27,$A144,$O$13:$O$27) + SUMIF($A$31:$A$45,$A144,$O$31:$O$45) + SUMIF($A$49:$A$63,$A144,$O$49:$O$63) + SUMIF($A$67:$A$81,$A144,$O$67:$O$81) + SUMIF($A$85:$A$99,$A144,$O$85:$O$99) + SUMIF($A$103:$A$117,$A144,$O$103:$O$117) + SUMIF($A$121:$A$135,$A144,$O$121:$O$135))</x:f>
        <x:v>35</x:v>
      </x:c>
      <x:c r="E144" s="536" t="n">
        <x:f>IF($A144="","",D144-C144)</x:f>
        <x:v>5</x:v>
      </x:c>
      <x:c r="F144" s="537" t="str">
        <x:f>IF($A144="","",IF(E144=0,"OK",IF(E144&lt;0,"Unter Soll","Über Soll")))</x:f>
        <x:v>Über Soll</x:v>
      </x:c>
      <x:c r="G144" s="624" t="str"/>
      <x:c r="H144" s="482"/>
      <x:c r="I144" s="482"/>
      <x:c r="J144" s="482"/>
      <x:c r="K144" s="482"/>
      <x:c r="L144" s="482"/>
      <x:c r="M144" s="482"/>
      <x:c r="N144" s="482"/>
      <x:c r="O144" s="482"/>
      <x:c r="P144" s="482"/>
    </x:row>
    <x:row r="145">
      <x:c r="A145" s="529" t="str">
        <x:f>IF(Mitarbeiter!$A10="Ja",Mitarbeiter!$B10,"")</x:f>
        <x:v>Paul Wagner</x:v>
      </x:c>
      <x:c r="B145" s="530" t="str">
        <x:f>IF($A145="","",Mitarbeiter!$C10)</x:f>
        <x:v>Service</x:v>
      </x:c>
      <x:c r="C145" s="531" t="n">
        <x:f>IF($A145="","",Mitarbeiter!$D10)</x:f>
        <x:v>28</x:v>
      </x:c>
      <x:c r="D145" s="531" t="n">
        <x:f>IF($A145="","",SUMIF($A$13:$A$27,$A145,$O$13:$O$27) + SUMIF($A$31:$A$45,$A145,$O$31:$O$45) + SUMIF($A$49:$A$63,$A145,$O$49:$O$63) + SUMIF($A$67:$A$81,$A145,$O$67:$O$81) + SUMIF($A$85:$A$99,$A145,$O$85:$O$99) + SUMIF($A$103:$A$117,$A145,$O$103:$O$117) + SUMIF($A$121:$A$135,$A145,$O$121:$O$135))</x:f>
        <x:v>40</x:v>
      </x:c>
      <x:c r="E145" s="531" t="n">
        <x:f>IF($A145="","",D145-C145)</x:f>
        <x:v>12</x:v>
      </x:c>
      <x:c r="F145" s="532" t="str">
        <x:f>IF($A145="","",IF(E145=0,"OK",IF(E145&lt;0,"Unter Soll","Über Soll")))</x:f>
        <x:v>Über Soll</x:v>
      </x:c>
      <x:c r="G145" s="623" t="str">
        <x:v>Beispielwerte prüfen</x:v>
      </x:c>
      <x:c r="H145" s="482"/>
      <x:c r="I145" s="482"/>
      <x:c r="J145" s="482"/>
      <x:c r="K145" s="482"/>
      <x:c r="L145" s="482"/>
      <x:c r="M145" s="482"/>
      <x:c r="N145" s="482"/>
      <x:c r="O145" s="482"/>
      <x:c r="P145" s="482"/>
    </x:row>
    <x:row r="146">
      <x:c r="A146" s="534" t="str">
        <x:f>IF(Mitarbeiter!$A11="Ja",Mitarbeiter!$B11,"")</x:f>
        <x:v>Lea Becker</x:v>
      </x:c>
      <x:c r="B146" s="535" t="str">
        <x:f>IF($A146="","",Mitarbeiter!$C11)</x:f>
        <x:v>Reinigung</x:v>
      </x:c>
      <x:c r="C146" s="536" t="n">
        <x:f>IF($A146="","",Mitarbeiter!$D11)</x:f>
        <x:v>25</x:v>
      </x:c>
      <x:c r="D146" s="536" t="n">
        <x:f>IF($A146="","",SUMIF($A$13:$A$27,$A146,$O$13:$O$27) + SUMIF($A$31:$A$45,$A146,$O$31:$O$45) + SUMIF($A$49:$A$63,$A146,$O$49:$O$63) + SUMIF($A$67:$A$81,$A146,$O$67:$O$81) + SUMIF($A$85:$A$99,$A146,$O$85:$O$99) + SUMIF($A$103:$A$117,$A146,$O$103:$O$117) + SUMIF($A$121:$A$135,$A146,$O$121:$O$135))</x:f>
        <x:v>25</x:v>
      </x:c>
      <x:c r="E146" s="536" t="n">
        <x:f>IF($A146="","",D146-C146)</x:f>
        <x:v>0</x:v>
      </x:c>
      <x:c r="F146" s="537" t="str">
        <x:f>IF($A146="","",IF(E146=0,"OK",IF(E146&lt;0,"Unter Soll","Über Soll")))</x:f>
        <x:v>OK</x:v>
      </x:c>
      <x:c r="G146" s="624" t="str"/>
      <x:c r="H146" s="482"/>
      <x:c r="I146" s="482"/>
      <x:c r="J146" s="482"/>
      <x:c r="K146" s="482"/>
      <x:c r="L146" s="482"/>
      <x:c r="M146" s="482"/>
      <x:c r="N146" s="482"/>
      <x:c r="O146" s="482"/>
      <x:c r="P146" s="482"/>
    </x:row>
    <x:row r="147">
      <x:c r="A147" s="529" t="str">
        <x:f>IF(Mitarbeiter!$A12="Ja",Mitarbeiter!$B12,"")</x:f>
        <x:v>Felix Schulz</x:v>
      </x:c>
      <x:c r="B147" s="530" t="str">
        <x:f>IF($A147="","",Mitarbeiter!$C12)</x:f>
        <x:v>Küche</x:v>
      </x:c>
      <x:c r="C147" s="531" t="n">
        <x:f>IF($A147="","",Mitarbeiter!$D12)</x:f>
        <x:v>36</x:v>
      </x:c>
      <x:c r="D147" s="531" t="n">
        <x:f>IF($A147="","",SUMIF($A$13:$A$27,$A147,$O$13:$O$27) + SUMIF($A$31:$A$45,$A147,$O$31:$O$45) + SUMIF($A$49:$A$63,$A147,$O$49:$O$63) + SUMIF($A$67:$A$81,$A147,$O$67:$O$81) + SUMIF($A$85:$A$99,$A147,$O$85:$O$99) + SUMIF($A$103:$A$117,$A147,$O$103:$O$117) + SUMIF($A$121:$A$135,$A147,$O$121:$O$135))</x:f>
        <x:v>40</x:v>
      </x:c>
      <x:c r="E147" s="531" t="n">
        <x:f>IF($A147="","",D147-C147)</x:f>
        <x:v>4</x:v>
      </x:c>
      <x:c r="F147" s="532" t="str">
        <x:f>IF($A147="","",IF(E147=0,"OK",IF(E147&lt;0,"Unter Soll","Über Soll")))</x:f>
        <x:v>Über Soll</x:v>
      </x:c>
      <x:c r="G147" s="623" t="str"/>
      <x:c r="H147" s="482"/>
      <x:c r="I147" s="482"/>
      <x:c r="J147" s="482"/>
      <x:c r="K147" s="482"/>
      <x:c r="L147" s="482"/>
      <x:c r="M147" s="482"/>
      <x:c r="N147" s="482"/>
      <x:c r="O147" s="482"/>
      <x:c r="P147" s="482"/>
    </x:row>
    <x:row r="148">
      <x:c r="A148" s="534" t="str">
        <x:f>IF(Mitarbeiter!$A13="Ja",Mitarbeiter!$B13,"")</x:f>
        <x:v>Sofia Koch</x:v>
      </x:c>
      <x:c r="B148" s="535" t="str">
        <x:f>IF($A148="","",Mitarbeiter!$C13)</x:f>
        <x:v>Verkauf</x:v>
      </x:c>
      <x:c r="C148" s="536" t="n">
        <x:f>IF($A148="","",Mitarbeiter!$D13)</x:f>
        <x:v>24</x:v>
      </x:c>
      <x:c r="D148" s="536" t="n">
        <x:f>IF($A148="","",SUMIF($A$13:$A$27,$A148,$O$13:$O$27) + SUMIF($A$31:$A$45,$A148,$O$31:$O$45) + SUMIF($A$49:$A$63,$A148,$O$49:$O$63) + SUMIF($A$67:$A$81,$A148,$O$67:$O$81) + SUMIF($A$85:$A$99,$A148,$O$85:$O$99) + SUMIF($A$103:$A$117,$A148,$O$103:$O$117) + SUMIF($A$121:$A$135,$A148,$O$121:$O$135))</x:f>
        <x:v>27</x:v>
      </x:c>
      <x:c r="E148" s="536" t="n">
        <x:f>IF($A148="","",D148-C148)</x:f>
        <x:v>3</x:v>
      </x:c>
      <x:c r="F148" s="537" t="str">
        <x:f>IF($A148="","",IF(E148=0,"OK",IF(E148&lt;0,"Unter Soll","Über Soll")))</x:f>
        <x:v>Über Soll</x:v>
      </x:c>
      <x:c r="G148" s="624" t="str"/>
      <x:c r="H148" s="482"/>
      <x:c r="I148" s="482"/>
      <x:c r="J148" s="482"/>
      <x:c r="K148" s="482"/>
      <x:c r="L148" s="482"/>
      <x:c r="M148" s="482"/>
      <x:c r="N148" s="482"/>
      <x:c r="O148" s="482"/>
      <x:c r="P148" s="482"/>
    </x:row>
    <x:row r="149">
      <x:c r="A149" s="529" t="str">
        <x:f>IF(Mitarbeiter!$A14="Ja",Mitarbeiter!$B14,"")</x:f>
        <x:v>Jonas Richter</x:v>
      </x:c>
      <x:c r="B149" s="530" t="str">
        <x:f>IF($A149="","",Mitarbeiter!$C14)</x:f>
        <x:v>Lager</x:v>
      </x:c>
      <x:c r="C149" s="531" t="n">
        <x:f>IF($A149="","",Mitarbeiter!$D14)</x:f>
        <x:v>30</x:v>
      </x:c>
      <x:c r="D149" s="531" t="n">
        <x:f>IF($A149="","",SUMIF($A$13:$A$27,$A149,$O$13:$O$27) + SUMIF($A$31:$A$45,$A149,$O$31:$O$45) + SUMIF($A$49:$A$63,$A149,$O$49:$O$63) + SUMIF($A$67:$A$81,$A149,$O$67:$O$81) + SUMIF($A$85:$A$99,$A149,$O$85:$O$99) + SUMIF($A$103:$A$117,$A149,$O$103:$O$117) + SUMIF($A$121:$A$135,$A149,$O$121:$O$135))</x:f>
        <x:v>28</x:v>
      </x:c>
      <x:c r="E149" s="531" t="n">
        <x:f>IF($A149="","",D149-C149)</x:f>
        <x:v>-2</x:v>
      </x:c>
      <x:c r="F149" s="532" t="str">
        <x:f>IF($A149="","",IF(E149=0,"OK",IF(E149&lt;0,"Unter Soll","Über Soll")))</x:f>
        <x:v>Unter Soll</x:v>
      </x:c>
      <x:c r="G149" s="623" t="str"/>
      <x:c r="H149" s="482"/>
      <x:c r="I149" s="482"/>
      <x:c r="J149" s="482"/>
      <x:c r="K149" s="482"/>
      <x:c r="L149" s="482"/>
      <x:c r="M149" s="482"/>
      <x:c r="N149" s="482"/>
      <x:c r="O149" s="482"/>
      <x:c r="P149" s="482"/>
    </x:row>
    <x:row r="150">
      <x:c r="A150" s="534" t="str">
        <x:f>IF(Mitarbeiter!$A15="Ja",Mitarbeiter!$B15,"")</x:f>
        <x:v>Clara Klein</x:v>
      </x:c>
      <x:c r="B150" s="535" t="str">
        <x:f>IF($A150="","",Mitarbeiter!$C15)</x:f>
        <x:v>Service</x:v>
      </x:c>
      <x:c r="C150" s="536" t="n">
        <x:f>IF($A150="","",Mitarbeiter!$D15)</x:f>
        <x:v>20</x:v>
      </x:c>
      <x:c r="D150" s="536" t="n">
        <x:f>IF($A150="","",SUMIF($A$13:$A$27,$A150,$O$13:$O$27) + SUMIF($A$31:$A$45,$A150,$O$31:$O$45) + SUMIF($A$49:$A$63,$A150,$O$49:$O$63) + SUMIF($A$67:$A$81,$A150,$O$67:$O$81) + SUMIF($A$85:$A$99,$A150,$O$85:$O$99) + SUMIF($A$103:$A$117,$A150,$O$103:$O$117) + SUMIF($A$121:$A$135,$A150,$O$121:$O$135))</x:f>
        <x:v>25</x:v>
      </x:c>
      <x:c r="E150" s="536" t="n">
        <x:f>IF($A150="","",D150-C150)</x:f>
        <x:v>5</x:v>
      </x:c>
      <x:c r="F150" s="537" t="str">
        <x:f>IF($A150="","",IF(E150=0,"OK",IF(E150&lt;0,"Unter Soll","Über Soll")))</x:f>
        <x:v>Über Soll</x:v>
      </x:c>
      <x:c r="G150" s="624" t="str">
        <x:v>Beispielwerte prüfen</x:v>
      </x:c>
      <x:c r="H150" s="482"/>
      <x:c r="I150" s="482"/>
      <x:c r="J150" s="482"/>
      <x:c r="K150" s="482"/>
      <x:c r="L150" s="482"/>
      <x:c r="M150" s="482"/>
      <x:c r="N150" s="482"/>
      <x:c r="O150" s="482"/>
      <x:c r="P150" s="482"/>
    </x:row>
    <x:row r="151">
      <x:c r="A151" s="529" t="str">
        <x:f>IF(Mitarbeiter!$A16="Ja",Mitarbeiter!$B16,"")</x:f>
        <x:v>Ben Wolf</x:v>
      </x:c>
      <x:c r="B151" s="530" t="str">
        <x:f>IF($A151="","",Mitarbeiter!$C16)</x:f>
        <x:v>Büro</x:v>
      </x:c>
      <x:c r="C151" s="531" t="n">
        <x:f>IF($A151="","",Mitarbeiter!$D16)</x:f>
        <x:v>32</x:v>
      </x:c>
      <x:c r="D151" s="531" t="n">
        <x:f>IF($A151="","",SUMIF($A$13:$A$27,$A151,$O$13:$O$27) + SUMIF($A$31:$A$45,$A151,$O$31:$O$45) + SUMIF($A$49:$A$63,$A151,$O$49:$O$63) + SUMIF($A$67:$A$81,$A151,$O$67:$O$81) + SUMIF($A$85:$A$99,$A151,$O$85:$O$99) + SUMIF($A$103:$A$117,$A151,$O$103:$O$117) + SUMIF($A$121:$A$135,$A151,$O$121:$O$135))</x:f>
        <x:v>21</x:v>
      </x:c>
      <x:c r="E151" s="531" t="n">
        <x:f>IF($A151="","",D151-C151)</x:f>
        <x:v>-11</x:v>
      </x:c>
      <x:c r="F151" s="532" t="str">
        <x:f>IF($A151="","",IF(E151=0,"OK",IF(E151&lt;0,"Unter Soll","Über Soll")))</x:f>
        <x:v>Unter Soll</x:v>
      </x:c>
      <x:c r="G151" s="623" t="str"/>
      <x:c r="H151" s="482"/>
      <x:c r="I151" s="482"/>
      <x:c r="J151" s="482"/>
      <x:c r="K151" s="482"/>
      <x:c r="L151" s="482"/>
      <x:c r="M151" s="482"/>
      <x:c r="N151" s="482"/>
      <x:c r="O151" s="482"/>
      <x:c r="P151" s="482"/>
    </x:row>
    <x:row r="152">
      <x:c r="A152" s="534" t="str">
        <x:f>IF(Mitarbeiter!$A17="Ja",Mitarbeiter!$B17,"")</x:f>
        <x:v>Marie Neumann</x:v>
      </x:c>
      <x:c r="B152" s="535" t="str">
        <x:f>IF($A152="","",Mitarbeiter!$C17)</x:f>
        <x:v>Reinigung</x:v>
      </x:c>
      <x:c r="C152" s="536" t="n">
        <x:f>IF($A152="","",Mitarbeiter!$D17)</x:f>
        <x:v>22</x:v>
      </x:c>
      <x:c r="D152" s="536" t="n">
        <x:f>IF($A152="","",SUMIF($A$13:$A$27,$A152,$O$13:$O$27) + SUMIF($A$31:$A$45,$A152,$O$31:$O$45) + SUMIF($A$49:$A$63,$A152,$O$49:$O$63) + SUMIF($A$67:$A$81,$A152,$O$67:$O$81) + SUMIF($A$85:$A$99,$A152,$O$85:$O$99) + SUMIF($A$103:$A$117,$A152,$O$103:$O$117) + SUMIF($A$121:$A$135,$A152,$O$121:$O$135))</x:f>
        <x:v>21</x:v>
      </x:c>
      <x:c r="E152" s="536" t="n">
        <x:f>IF($A152="","",D152-C152)</x:f>
        <x:v>-1</x:v>
      </x:c>
      <x:c r="F152" s="537" t="str">
        <x:f>IF($A152="","",IF(E152=0,"OK",IF(E152&lt;0,"Unter Soll","Über Soll")))</x:f>
        <x:v>Unter Soll</x:v>
      </x:c>
      <x:c r="G152" s="624" t="str"/>
      <x:c r="H152" s="482"/>
      <x:c r="I152" s="482"/>
      <x:c r="J152" s="482"/>
      <x:c r="K152" s="482"/>
      <x:c r="L152" s="482"/>
      <x:c r="M152" s="482"/>
      <x:c r="N152" s="482"/>
      <x:c r="O152" s="482"/>
      <x:c r="P152" s="482"/>
    </x:row>
    <x:row r="153">
      <x:c r="A153" s="529" t="str">
        <x:f>IF(Mitarbeiter!$A18="Ja",Mitarbeiter!$B18,"")</x:f>
        <x:v>Tim Schwarz</x:v>
      </x:c>
      <x:c r="B153" s="530" t="str">
        <x:f>IF($A153="","",Mitarbeiter!$C18)</x:f>
        <x:v>Service</x:v>
      </x:c>
      <x:c r="C153" s="531" t="n">
        <x:f>IF($A153="","",Mitarbeiter!$D18)</x:f>
        <x:v>26</x:v>
      </x:c>
      <x:c r="D153" s="531" t="n">
        <x:f>IF($A153="","",SUMIF($A$13:$A$27,$A153,$O$13:$O$27) + SUMIF($A$31:$A$45,$A153,$O$31:$O$45) + SUMIF($A$49:$A$63,$A153,$O$49:$O$63) + SUMIF($A$67:$A$81,$A153,$O$67:$O$81) + SUMIF($A$85:$A$99,$A153,$O$85:$O$99) + SUMIF($A$103:$A$117,$A153,$O$103:$O$117) + SUMIF($A$121:$A$135,$A153,$O$121:$O$135))</x:f>
        <x:v>33</x:v>
      </x:c>
      <x:c r="E153" s="531" t="n">
        <x:f>IF($A153="","",D153-C153)</x:f>
        <x:v>7</x:v>
      </x:c>
      <x:c r="F153" s="532" t="str">
        <x:f>IF($A153="","",IF(E153=0,"OK",IF(E153&lt;0,"Unter Soll","Über Soll")))</x:f>
        <x:v>Über Soll</x:v>
      </x:c>
      <x:c r="G153" s="623" t="str"/>
      <x:c r="H153" s="482"/>
      <x:c r="I153" s="482"/>
      <x:c r="J153" s="482"/>
      <x:c r="K153" s="482"/>
      <x:c r="L153" s="482"/>
      <x:c r="M153" s="482"/>
      <x:c r="N153" s="482"/>
      <x:c r="O153" s="482"/>
      <x:c r="P153" s="482"/>
    </x:row>
    <x:row r="154">
      <x:c r="A154" s="539" t="str">
        <x:f>IF(Mitarbeiter!$A19="Ja",Mitarbeiter!$B19,"")</x:f>
        <x:v>Laura Braun</x:v>
      </x:c>
      <x:c r="B154" s="540" t="str">
        <x:f>IF($A154="","",Mitarbeiter!$C19)</x:f>
        <x:v>Verkauf</x:v>
      </x:c>
      <x:c r="C154" s="541" t="n">
        <x:f>IF($A154="","",Mitarbeiter!$D19)</x:f>
        <x:v>34</x:v>
      </x:c>
      <x:c r="D154" s="541" t="n">
        <x:f>IF($A154="","",SUMIF($A$13:$A$27,$A154,$O$13:$O$27) + SUMIF($A$31:$A$45,$A154,$O$31:$O$45) + SUMIF($A$49:$A$63,$A154,$O$49:$O$63) + SUMIF($A$67:$A$81,$A154,$O$67:$O$81) + SUMIF($A$85:$A$99,$A154,$O$85:$O$99) + SUMIF($A$103:$A$117,$A154,$O$103:$O$117) + SUMIF($A$121:$A$135,$A154,$O$121:$O$135))</x:f>
        <x:v>40</x:v>
      </x:c>
      <x:c r="E154" s="541" t="n">
        <x:f>IF($A154="","",D154-C154)</x:f>
        <x:v>6</x:v>
      </x:c>
      <x:c r="F154" s="542" t="str">
        <x:f>IF($A154="","",IF(E154=0,"OK",IF(E154&lt;0,"Unter Soll","Über Soll")))</x:f>
        <x:v>Über Soll</x:v>
      </x:c>
      <x:c r="G154" s="625" t="str"/>
      <x:c r="H154" s="482"/>
      <x:c r="I154" s="482"/>
      <x:c r="J154" s="482"/>
      <x:c r="K154" s="482"/>
      <x:c r="L154" s="482"/>
      <x:c r="M154" s="482"/>
      <x:c r="N154" s="482"/>
      <x:c r="O154" s="482"/>
      <x:c r="P154" s="482"/>
    </x:row>
    <x:row r="155">
      <x:c r="A155" s="482"/>
      <x:c r="B155" s="482"/>
      <x:c r="C155" s="482"/>
      <x:c r="D155" s="482"/>
      <x:c r="E155" s="482"/>
      <x:c r="F155" s="482"/>
      <x:c r="G155" s="482"/>
      <x:c r="H155" s="482"/>
      <x:c r="I155" s="482"/>
      <x:c r="J155" s="482"/>
      <x:c r="K155" s="482"/>
      <x:c r="L155" s="482"/>
      <x:c r="M155" s="482"/>
      <x:c r="N155" s="482"/>
      <x:c r="O155" s="482"/>
      <x:c r="P155" s="482"/>
    </x:row>
    <x:row r="156">
      <x:c r="A156" s="482"/>
      <x:c r="B156" s="482"/>
      <x:c r="C156" s="482"/>
      <x:c r="D156" s="482"/>
      <x:c r="E156" s="482"/>
      <x:c r="F156" s="482"/>
      <x:c r="G156" s="482"/>
      <x:c r="H156" s="482"/>
      <x:c r="I156" s="482"/>
      <x:c r="J156" s="482"/>
      <x:c r="K156" s="482"/>
      <x:c r="L156" s="482"/>
      <x:c r="M156" s="482"/>
      <x:c r="N156" s="482"/>
      <x:c r="O156" s="482"/>
      <x:c r="P156" s="482"/>
    </x:row>
    <x:row r="157">
      <x:c r="A157" s="482"/>
      <x:c r="B157" s="482"/>
      <x:c r="C157" s="482"/>
      <x:c r="D157" s="482"/>
      <x:c r="E157" s="482"/>
      <x:c r="F157" s="482"/>
      <x:c r="G157" s="482"/>
      <x:c r="H157" s="482"/>
      <x:c r="I157" s="482"/>
      <x:c r="J157" s="482"/>
      <x:c r="K157" s="482"/>
      <x:c r="L157" s="482"/>
      <x:c r="M157" s="482"/>
      <x:c r="N157" s="482"/>
      <x:c r="O157" s="482"/>
      <x:c r="P157" s="482"/>
    </x:row>
    <x:row r="158">
      <x:c r="A158" s="482"/>
      <x:c r="B158" s="482"/>
      <x:c r="C158" s="482"/>
      <x:c r="D158" s="482"/>
      <x:c r="E158" s="482"/>
      <x:c r="F158" s="482"/>
      <x:c r="G158" s="482"/>
      <x:c r="H158" s="482"/>
      <x:c r="I158" s="482"/>
      <x:c r="J158" s="482"/>
      <x:c r="K158" s="482"/>
      <x:c r="L158" s="482"/>
      <x:c r="M158" s="482"/>
      <x:c r="N158" s="482"/>
      <x:c r="O158" s="482"/>
      <x:c r="P158" s="482"/>
    </x:row>
    <x:row r="159">
      <x:c r="A159" s="482"/>
      <x:c r="B159" s="482"/>
      <x:c r="C159" s="482"/>
      <x:c r="D159" s="482"/>
      <x:c r="E159" s="482"/>
      <x:c r="F159" s="482"/>
      <x:c r="G159" s="482"/>
      <x:c r="H159" s="482"/>
      <x:c r="I159" s="482"/>
      <x:c r="J159" s="482"/>
      <x:c r="K159" s="482"/>
      <x:c r="L159" s="482"/>
      <x:c r="M159" s="482"/>
      <x:c r="N159" s="482"/>
      <x:c r="O159" s="482"/>
      <x:c r="P159" s="482"/>
    </x:row>
    <x:row r="160">
      <x:c r="A160" s="482"/>
      <x:c r="B160" s="482"/>
      <x:c r="C160" s="482"/>
      <x:c r="D160" s="482"/>
      <x:c r="E160" s="482"/>
      <x:c r="F160" s="482"/>
      <x:c r="G160" s="482"/>
      <x:c r="H160" s="482"/>
      <x:c r="I160" s="482"/>
      <x:c r="J160" s="482"/>
      <x:c r="K160" s="482"/>
      <x:c r="L160" s="482"/>
      <x:c r="M160" s="482"/>
      <x:c r="N160" s="482"/>
      <x:c r="O160" s="482"/>
      <x:c r="P160" s="482"/>
    </x:row>
  </x:sheetData>
  <x:mergeCells>
    <x:mergeCell ref="A1:P1"/>
    <x:mergeCell ref="A2:P2"/>
    <x:mergeCell ref="A7:P7"/>
    <x:mergeCell ref="A138:P138"/>
    <x:mergeCell ref="A11:N11"/>
    <x:mergeCell ref="O11:P11"/>
    <x:mergeCell ref="A29:N29"/>
    <x:mergeCell ref="O29:P29"/>
    <x:mergeCell ref="A47:N47"/>
    <x:mergeCell ref="O47:P47"/>
    <x:mergeCell ref="A65:N65"/>
    <x:mergeCell ref="O65:P65"/>
    <x:mergeCell ref="A83:N83"/>
    <x:mergeCell ref="O83:P83"/>
    <x:mergeCell ref="A101:N101"/>
    <x:mergeCell ref="O101:P101"/>
    <x:mergeCell ref="A119:N119"/>
    <x:mergeCell ref="O119:P119"/>
  </x:mergeCells>
  <x:conditionalFormatting sqref="C13:N27">
    <x:cfRule type="expression" dxfId="0" priority="1">
      <x:formula>C13="D"</x:formula>
    </x:cfRule>
    <x:cfRule type="expression" dxfId="1" priority="2">
      <x:formula>C13="P"</x:formula>
    </x:cfRule>
    <x:cfRule type="expression" dxfId="2" priority="3">
      <x:formula>C13="F"</x:formula>
    </x:cfRule>
    <x:cfRule type="expression" dxfId="3" priority="4">
      <x:formula>C13="U"</x:formula>
    </x:cfRule>
    <x:cfRule type="expression" dxfId="4" priority="5">
      <x:formula>C13="K"</x:formula>
    </x:cfRule>
    <x:cfRule type="expression" dxfId="5" priority="6">
      <x:formula>C13="T"</x:formula>
    </x:cfRule>
  </x:conditionalFormatting>
  <x:conditionalFormatting sqref="C31:N45">
    <x:cfRule type="expression" dxfId="6" priority="7">
      <x:formula>C31="D"</x:formula>
    </x:cfRule>
    <x:cfRule type="expression" dxfId="7" priority="8">
      <x:formula>C31="P"</x:formula>
    </x:cfRule>
    <x:cfRule type="expression" dxfId="8" priority="9">
      <x:formula>C31="F"</x:formula>
    </x:cfRule>
    <x:cfRule type="expression" dxfId="9" priority="10">
      <x:formula>C31="U"</x:formula>
    </x:cfRule>
    <x:cfRule type="expression" dxfId="10" priority="11">
      <x:formula>C31="K"</x:formula>
    </x:cfRule>
    <x:cfRule type="expression" dxfId="11" priority="12">
      <x:formula>C31="T"</x:formula>
    </x:cfRule>
  </x:conditionalFormatting>
  <x:conditionalFormatting sqref="C49:N63">
    <x:cfRule type="expression" dxfId="12" priority="13">
      <x:formula>C49="D"</x:formula>
    </x:cfRule>
    <x:cfRule type="expression" dxfId="13" priority="14">
      <x:formula>C49="P"</x:formula>
    </x:cfRule>
    <x:cfRule type="expression" dxfId="14" priority="15">
      <x:formula>C49="F"</x:formula>
    </x:cfRule>
    <x:cfRule type="expression" dxfId="15" priority="16">
      <x:formula>C49="U"</x:formula>
    </x:cfRule>
    <x:cfRule type="expression" dxfId="16" priority="17">
      <x:formula>C49="K"</x:formula>
    </x:cfRule>
    <x:cfRule type="expression" dxfId="17" priority="18">
      <x:formula>C49="T"</x:formula>
    </x:cfRule>
  </x:conditionalFormatting>
  <x:conditionalFormatting sqref="C67:N81">
    <x:cfRule type="expression" dxfId="18" priority="19">
      <x:formula>C67="D"</x:formula>
    </x:cfRule>
    <x:cfRule type="expression" dxfId="19" priority="20">
      <x:formula>C67="P"</x:formula>
    </x:cfRule>
    <x:cfRule type="expression" dxfId="20" priority="21">
      <x:formula>C67="F"</x:formula>
    </x:cfRule>
    <x:cfRule type="expression" dxfId="21" priority="22">
      <x:formula>C67="U"</x:formula>
    </x:cfRule>
    <x:cfRule type="expression" dxfId="22" priority="23">
      <x:formula>C67="K"</x:formula>
    </x:cfRule>
    <x:cfRule type="expression" dxfId="23" priority="24">
      <x:formula>C67="T"</x:formula>
    </x:cfRule>
  </x:conditionalFormatting>
  <x:conditionalFormatting sqref="C85:N99">
    <x:cfRule type="expression" dxfId="24" priority="25">
      <x:formula>C85="D"</x:formula>
    </x:cfRule>
    <x:cfRule type="expression" dxfId="25" priority="26">
      <x:formula>C85="P"</x:formula>
    </x:cfRule>
    <x:cfRule type="expression" dxfId="26" priority="27">
      <x:formula>C85="F"</x:formula>
    </x:cfRule>
    <x:cfRule type="expression" dxfId="27" priority="28">
      <x:formula>C85="U"</x:formula>
    </x:cfRule>
    <x:cfRule type="expression" dxfId="28" priority="29">
      <x:formula>C85="K"</x:formula>
    </x:cfRule>
    <x:cfRule type="expression" dxfId="29" priority="30">
      <x:formula>C85="T"</x:formula>
    </x:cfRule>
  </x:conditionalFormatting>
  <x:conditionalFormatting sqref="C103:N117">
    <x:cfRule type="expression" dxfId="30" priority="31">
      <x:formula>C103="D"</x:formula>
    </x:cfRule>
    <x:cfRule type="expression" dxfId="31" priority="32">
      <x:formula>C103="P"</x:formula>
    </x:cfRule>
    <x:cfRule type="expression" dxfId="32" priority="33">
      <x:formula>C103="F"</x:formula>
    </x:cfRule>
    <x:cfRule type="expression" dxfId="33" priority="34">
      <x:formula>C103="U"</x:formula>
    </x:cfRule>
    <x:cfRule type="expression" dxfId="34" priority="35">
      <x:formula>C103="K"</x:formula>
    </x:cfRule>
    <x:cfRule type="expression" dxfId="35" priority="36">
      <x:formula>C103="T"</x:formula>
    </x:cfRule>
  </x:conditionalFormatting>
  <x:conditionalFormatting sqref="C121:N135">
    <x:cfRule type="expression" dxfId="36" priority="37">
      <x:formula>C121="D"</x:formula>
    </x:cfRule>
    <x:cfRule type="expression" dxfId="37" priority="38">
      <x:formula>C121="P"</x:formula>
    </x:cfRule>
    <x:cfRule type="expression" dxfId="38" priority="39">
      <x:formula>C121="F"</x:formula>
    </x:cfRule>
    <x:cfRule type="expression" dxfId="39" priority="40">
      <x:formula>C121="U"</x:formula>
    </x:cfRule>
    <x:cfRule type="expression" dxfId="40" priority="41">
      <x:formula>C121="K"</x:formula>
    </x:cfRule>
    <x:cfRule type="expression" dxfId="41" priority="42">
      <x:formula>C121="T"</x:formula>
    </x:cfRule>
  </x:conditionalFormatting>
  <x:conditionalFormatting sqref="F140:F154">
    <x:cfRule type="expression" dxfId="42" priority="43">
      <x:formula>F140="OK"</x:formula>
    </x:cfRule>
    <x:cfRule type="expression" dxfId="43" priority="44">
      <x:formula>F140="Unter Soll"</x:formula>
    </x:cfRule>
    <x:cfRule type="expression" dxfId="44" priority="45">
      <x:formula>F140="Über Soll"</x:formula>
    </x:cfRule>
  </x:conditionalFormatting>
  <x:dataValidations count="7">
    <x:dataValidation type="list" allowBlank="1" showDropDown="0" sqref="C13:N27">
      <x:formula1>"D,P,F,U,K,T"</x:formula1>
    </x:dataValidation>
    <x:dataValidation type="list" allowBlank="1" showDropDown="0" sqref="C31:N45">
      <x:formula1>"D,P,F,U,K,T"</x:formula1>
    </x:dataValidation>
    <x:dataValidation type="list" allowBlank="1" showDropDown="0" sqref="C49:N63">
      <x:formula1>"D,P,F,U,K,T"</x:formula1>
    </x:dataValidation>
    <x:dataValidation type="list" allowBlank="1" showDropDown="0" sqref="C67:N81">
      <x:formula1>"D,P,F,U,K,T"</x:formula1>
    </x:dataValidation>
    <x:dataValidation type="list" allowBlank="1" showDropDown="0" sqref="C85:N99">
      <x:formula1>"D,P,F,U,K,T"</x:formula1>
    </x:dataValidation>
    <x:dataValidation type="list" allowBlank="1" showDropDown="0" sqref="C103:N117">
      <x:formula1>"D,P,F,U,K,T"</x:formula1>
    </x:dataValidation>
    <x:dataValidation type="list" allowBlank="1" showDropDown="0" sqref="C121:N135">
      <x:formula1>"D,P,F,U,K,T"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20" hidden="0" customWidth="1"/>
    <x:col min="3" max="3" width="14" hidden="0" customWidth="1"/>
    <x:col min="4" max="4" width="18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24" hidden="0" customWidth="1"/>
  </x:cols>
  <x:sheetData>
    <x:row r="1" ht="30" customHeight="1">
      <x:c r="A1" s="8" t="str">
        <x:v>Mitarbeiter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</x:row>
    <x:row r="2" ht="24" customHeight="1">
      <x:c r="A2" s="18" t="str">
        <x:v>Pflege hier die Mitarbeiterdaten. Die Arbeitsplan-Hauptseite übernimmt Namen, Rollen und Sollstunden automatisch.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</x:row>
    <x:row r="4" ht="32" customHeight="1">
      <x:c r="A4" s="40" t="str">
        <x:v>Aktiv</x:v>
      </x:c>
      <x:c r="B4" s="41" t="str">
        <x:v>Mitarbeiter</x:v>
      </x:c>
      <x:c r="C4" s="41" t="str">
        <x:v>Rolle</x:v>
      </x:c>
      <x:c r="D4" s="41" t="str">
        <x:v>Sollstunden pro Woche</x:v>
      </x:c>
      <x:c r="E4" s="41" t="str">
        <x:v>Montag verfügbar</x:v>
      </x:c>
      <x:c r="F4" s="41" t="str">
        <x:v>Dienstag verfügbar</x:v>
      </x:c>
      <x:c r="G4" s="41" t="str">
        <x:v>Mittwoch verfügbar</x:v>
      </x:c>
      <x:c r="H4" s="41" t="str">
        <x:v>Donnerstag verfügbar</x:v>
      </x:c>
      <x:c r="I4" s="41" t="str">
        <x:v>Freitag verfügbar</x:v>
      </x:c>
      <x:c r="J4" s="41" t="str">
        <x:v>Samstag verfügbar</x:v>
      </x:c>
      <x:c r="K4" s="41" t="str">
        <x:v>Sonntag verfügbar</x:v>
      </x:c>
      <x:c r="L4" s="42" t="str">
        <x:v>Hinweise</x:v>
      </x:c>
    </x:row>
    <x:row r="5">
      <x:c r="A5" s="86" t="str">
        <x:v>Ja</x:v>
      </x:c>
      <x:c r="B5" s="87" t="str">
        <x:v>Anna Berger</x:v>
      </x:c>
      <x:c r="C5" s="87" t="str">
        <x:v>Service</x:v>
      </x:c>
      <x:c r="D5" s="87" t="n">
        <x:v>38</x:v>
      </x:c>
      <x:c r="E5" s="87" t="str">
        <x:v>Ja</x:v>
      </x:c>
      <x:c r="F5" s="87" t="str">
        <x:v>Ja</x:v>
      </x:c>
      <x:c r="G5" s="87" t="str">
        <x:v>Ja</x:v>
      </x:c>
      <x:c r="H5" s="87" t="str">
        <x:v>Ja</x:v>
      </x:c>
      <x:c r="I5" s="87" t="str">
        <x:v>Ja</x:v>
      </x:c>
      <x:c r="J5" s="87" t="str">
        <x:v>Teilweise</x:v>
      </x:c>
      <x:c r="K5" s="87" t="str">
        <x:v>Nein</x:v>
      </x:c>
      <x:c r="L5" s="88" t="str">
        <x:v>Teamleitung</x:v>
      </x:c>
    </x:row>
    <x:row r="6">
      <x:c r="A6" s="102" t="str">
        <x:v>Ja</x:v>
      </x:c>
      <x:c r="B6" s="103" t="str">
        <x:v>Lukas Schneider</x:v>
      </x:c>
      <x:c r="C6" s="103" t="str">
        <x:v>Küche</x:v>
      </x:c>
      <x:c r="D6" s="103" t="n">
        <x:v>40</x:v>
      </x:c>
      <x:c r="E6" s="103" t="str">
        <x:v>Ja</x:v>
      </x:c>
      <x:c r="F6" s="103" t="str">
        <x:v>Ja</x:v>
      </x:c>
      <x:c r="G6" s="103" t="str">
        <x:v>Ja</x:v>
      </x:c>
      <x:c r="H6" s="103" t="str">
        <x:v>Ja</x:v>
      </x:c>
      <x:c r="I6" s="103" t="str">
        <x:v>Ja</x:v>
      </x:c>
      <x:c r="J6" s="103" t="str">
        <x:v>Ja</x:v>
      </x:c>
      <x:c r="K6" s="103" t="str">
        <x:v>Nein</x:v>
      </x:c>
      <x:c r="L6" s="104" t="str"/>
    </x:row>
    <x:row r="7">
      <x:c r="A7" s="89" t="str">
        <x:v>Ja</x:v>
      </x:c>
      <x:c r="B7" s="72" t="str">
        <x:v>Mia Hoffmann</x:v>
      </x:c>
      <x:c r="C7" s="72" t="str">
        <x:v>Verkauf</x:v>
      </x:c>
      <x:c r="D7" s="72" t="n">
        <x:v>32</x:v>
      </x:c>
      <x:c r="E7" s="72" t="str">
        <x:v>Ja</x:v>
      </x:c>
      <x:c r="F7" s="72" t="str">
        <x:v>Ja</x:v>
      </x:c>
      <x:c r="G7" s="72" t="str">
        <x:v>Teilweise</x:v>
      </x:c>
      <x:c r="H7" s="72" t="str">
        <x:v>Ja</x:v>
      </x:c>
      <x:c r="I7" s="72" t="str">
        <x:v>Ja</x:v>
      </x:c>
      <x:c r="J7" s="72" t="str">
        <x:v>Nein</x:v>
      </x:c>
      <x:c r="K7" s="72" t="str">
        <x:v>Nein</x:v>
      </x:c>
      <x:c r="L7" s="90" t="str">
        <x:v>Teilzeit</x:v>
      </x:c>
    </x:row>
    <x:row r="8">
      <x:c r="A8" s="102" t="str">
        <x:v>Ja</x:v>
      </x:c>
      <x:c r="B8" s="103" t="str">
        <x:v>Noah Weber</x:v>
      </x:c>
      <x:c r="C8" s="103" t="str">
        <x:v>Lager</x:v>
      </x:c>
      <x:c r="D8" s="103" t="n">
        <x:v>35</x:v>
      </x:c>
      <x:c r="E8" s="103" t="str">
        <x:v>Ja</x:v>
      </x:c>
      <x:c r="F8" s="103" t="str">
        <x:v>Ja</x:v>
      </x:c>
      <x:c r="G8" s="103" t="str">
        <x:v>Ja</x:v>
      </x:c>
      <x:c r="H8" s="103" t="str">
        <x:v>Ja</x:v>
      </x:c>
      <x:c r="I8" s="103" t="str">
        <x:v>Teilweise</x:v>
      </x:c>
      <x:c r="J8" s="103" t="str">
        <x:v>Nein</x:v>
      </x:c>
      <x:c r="K8" s="103" t="str">
        <x:v>Nein</x:v>
      </x:c>
      <x:c r="L8" s="104" t="str"/>
    </x:row>
    <x:row r="9">
      <x:c r="A9" s="89" t="str">
        <x:v>Ja</x:v>
      </x:c>
      <x:c r="B9" s="72" t="str">
        <x:v>Emma Fischer</x:v>
      </x:c>
      <x:c r="C9" s="72" t="str">
        <x:v>Büro</x:v>
      </x:c>
      <x:c r="D9" s="72" t="n">
        <x:v>30</x:v>
      </x:c>
      <x:c r="E9" s="72" t="str">
        <x:v>Ja</x:v>
      </x:c>
      <x:c r="F9" s="72" t="str">
        <x:v>Ja</x:v>
      </x:c>
      <x:c r="G9" s="72" t="str">
        <x:v>Ja</x:v>
      </x:c>
      <x:c r="H9" s="72" t="str">
        <x:v>Ja</x:v>
      </x:c>
      <x:c r="I9" s="72" t="str">
        <x:v>Ja</x:v>
      </x:c>
      <x:c r="J9" s="72" t="str">
        <x:v>Nein</x:v>
      </x:c>
      <x:c r="K9" s="72" t="str">
        <x:v>Nein</x:v>
      </x:c>
      <x:c r="L9" s="90" t="str"/>
    </x:row>
    <x:row r="10">
      <x:c r="A10" s="102" t="str">
        <x:v>Ja</x:v>
      </x:c>
      <x:c r="B10" s="103" t="str">
        <x:v>Paul Wagner</x:v>
      </x:c>
      <x:c r="C10" s="103" t="str">
        <x:v>Service</x:v>
      </x:c>
      <x:c r="D10" s="103" t="n">
        <x:v>28</x:v>
      </x:c>
      <x:c r="E10" s="103" t="str">
        <x:v>Teilweise</x:v>
      </x:c>
      <x:c r="F10" s="103" t="str">
        <x:v>Ja</x:v>
      </x:c>
      <x:c r="G10" s="103" t="str">
        <x:v>Ja</x:v>
      </x:c>
      <x:c r="H10" s="103" t="str">
        <x:v>Nein</x:v>
      </x:c>
      <x:c r="I10" s="103" t="str">
        <x:v>Ja</x:v>
      </x:c>
      <x:c r="J10" s="103" t="str">
        <x:v>Ja</x:v>
      </x:c>
      <x:c r="K10" s="103" t="str">
        <x:v>Nein</x:v>
      </x:c>
      <x:c r="L10" s="104" t="str"/>
    </x:row>
    <x:row r="11">
      <x:c r="A11" s="89" t="str">
        <x:v>Ja</x:v>
      </x:c>
      <x:c r="B11" s="72" t="str">
        <x:v>Lea Becker</x:v>
      </x:c>
      <x:c r="C11" s="72" t="str">
        <x:v>Reinigung</x:v>
      </x:c>
      <x:c r="D11" s="72" t="n">
        <x:v>25</x:v>
      </x:c>
      <x:c r="E11" s="72" t="str">
        <x:v>Ja</x:v>
      </x:c>
      <x:c r="F11" s="72" t="str">
        <x:v>Nein</x:v>
      </x:c>
      <x:c r="G11" s="72" t="str">
        <x:v>Ja</x:v>
      </x:c>
      <x:c r="H11" s="72" t="str">
        <x:v>Nein</x:v>
      </x:c>
      <x:c r="I11" s="72" t="str">
        <x:v>Ja</x:v>
      </x:c>
      <x:c r="J11" s="72" t="str">
        <x:v>Ja</x:v>
      </x:c>
      <x:c r="K11" s="72" t="str">
        <x:v>Nein</x:v>
      </x:c>
      <x:c r="L11" s="90" t="str"/>
    </x:row>
    <x:row r="12">
      <x:c r="A12" s="102" t="str">
        <x:v>Ja</x:v>
      </x:c>
      <x:c r="B12" s="103" t="str">
        <x:v>Felix Schulz</x:v>
      </x:c>
      <x:c r="C12" s="103" t="str">
        <x:v>Küche</x:v>
      </x:c>
      <x:c r="D12" s="103" t="n">
        <x:v>36</x:v>
      </x:c>
      <x:c r="E12" s="103" t="str">
        <x:v>Ja</x:v>
      </x:c>
      <x:c r="F12" s="103" t="str">
        <x:v>Ja</x:v>
      </x:c>
      <x:c r="G12" s="103" t="str">
        <x:v>Nein</x:v>
      </x:c>
      <x:c r="H12" s="103" t="str">
        <x:v>Ja</x:v>
      </x:c>
      <x:c r="I12" s="103" t="str">
        <x:v>Ja</x:v>
      </x:c>
      <x:c r="J12" s="103" t="str">
        <x:v>Teilweise</x:v>
      </x:c>
      <x:c r="K12" s="103" t="str">
        <x:v>Nein</x:v>
      </x:c>
      <x:c r="L12" s="104" t="str"/>
    </x:row>
    <x:row r="13">
      <x:c r="A13" s="89" t="str">
        <x:v>Ja</x:v>
      </x:c>
      <x:c r="B13" s="72" t="str">
        <x:v>Sofia Koch</x:v>
      </x:c>
      <x:c r="C13" s="72" t="str">
        <x:v>Verkauf</x:v>
      </x:c>
      <x:c r="D13" s="72" t="n">
        <x:v>24</x:v>
      </x:c>
      <x:c r="E13" s="72" t="str">
        <x:v>Nein</x:v>
      </x:c>
      <x:c r="F13" s="72" t="str">
        <x:v>Ja</x:v>
      </x:c>
      <x:c r="G13" s="72" t="str">
        <x:v>Ja</x:v>
      </x:c>
      <x:c r="H13" s="72" t="str">
        <x:v>Ja</x:v>
      </x:c>
      <x:c r="I13" s="72" t="str">
        <x:v>Teilweise</x:v>
      </x:c>
      <x:c r="J13" s="72" t="str">
        <x:v>Ja</x:v>
      </x:c>
      <x:c r="K13" s="72" t="str">
        <x:v>Nein</x:v>
      </x:c>
      <x:c r="L13" s="90" t="str"/>
    </x:row>
    <x:row r="14">
      <x:c r="A14" s="102" t="str">
        <x:v>Ja</x:v>
      </x:c>
      <x:c r="B14" s="103" t="str">
        <x:v>Jonas Richter</x:v>
      </x:c>
      <x:c r="C14" s="103" t="str">
        <x:v>Lager</x:v>
      </x:c>
      <x:c r="D14" s="103" t="n">
        <x:v>30</x:v>
      </x:c>
      <x:c r="E14" s="103" t="str">
        <x:v>Ja</x:v>
      </x:c>
      <x:c r="F14" s="103" t="str">
        <x:v>Ja</x:v>
      </x:c>
      <x:c r="G14" s="103" t="str">
        <x:v>Ja</x:v>
      </x:c>
      <x:c r="H14" s="103" t="str">
        <x:v>Nein</x:v>
      </x:c>
      <x:c r="I14" s="103" t="str">
        <x:v>Ja</x:v>
      </x:c>
      <x:c r="J14" s="103" t="str">
        <x:v>Nein</x:v>
      </x:c>
      <x:c r="K14" s="103" t="str">
        <x:v>Nein</x:v>
      </x:c>
      <x:c r="L14" s="104" t="str"/>
    </x:row>
    <x:row r="15">
      <x:c r="A15" s="89" t="str">
        <x:v>Ja</x:v>
      </x:c>
      <x:c r="B15" s="72" t="str">
        <x:v>Clara Klein</x:v>
      </x:c>
      <x:c r="C15" s="72" t="str">
        <x:v>Service</x:v>
      </x:c>
      <x:c r="D15" s="72" t="n">
        <x:v>20</x:v>
      </x:c>
      <x:c r="E15" s="72" t="str">
        <x:v>Nein</x:v>
      </x:c>
      <x:c r="F15" s="72" t="str">
        <x:v>Teilweise</x:v>
      </x:c>
      <x:c r="G15" s="72" t="str">
        <x:v>Ja</x:v>
      </x:c>
      <x:c r="H15" s="72" t="str">
        <x:v>Ja</x:v>
      </x:c>
      <x:c r="I15" s="72" t="str">
        <x:v>Nein</x:v>
      </x:c>
      <x:c r="J15" s="72" t="str">
        <x:v>Ja</x:v>
      </x:c>
      <x:c r="K15" s="72" t="str">
        <x:v>Nein</x:v>
      </x:c>
      <x:c r="L15" s="90" t="str">
        <x:v>Studentin</x:v>
      </x:c>
    </x:row>
    <x:row r="16">
      <x:c r="A16" s="102" t="str">
        <x:v>Ja</x:v>
      </x:c>
      <x:c r="B16" s="103" t="str">
        <x:v>Ben Wolf</x:v>
      </x:c>
      <x:c r="C16" s="103" t="str">
        <x:v>Büro</x:v>
      </x:c>
      <x:c r="D16" s="103" t="n">
        <x:v>32</x:v>
      </x:c>
      <x:c r="E16" s="103" t="str">
        <x:v>Ja</x:v>
      </x:c>
      <x:c r="F16" s="103" t="str">
        <x:v>Ja</x:v>
      </x:c>
      <x:c r="G16" s="103" t="str">
        <x:v>Ja</x:v>
      </x:c>
      <x:c r="H16" s="103" t="str">
        <x:v>Ja</x:v>
      </x:c>
      <x:c r="I16" s="103" t="str">
        <x:v>Nein</x:v>
      </x:c>
      <x:c r="J16" s="103" t="str">
        <x:v>Nein</x:v>
      </x:c>
      <x:c r="K16" s="103" t="str">
        <x:v>Nein</x:v>
      </x:c>
      <x:c r="L16" s="104" t="str"/>
    </x:row>
    <x:row r="17">
      <x:c r="A17" s="89" t="str">
        <x:v>Ja</x:v>
      </x:c>
      <x:c r="B17" s="72" t="str">
        <x:v>Marie Neumann</x:v>
      </x:c>
      <x:c r="C17" s="72" t="str">
        <x:v>Reinigung</x:v>
      </x:c>
      <x:c r="D17" s="72" t="n">
        <x:v>22</x:v>
      </x:c>
      <x:c r="E17" s="72" t="str">
        <x:v>Teilweise</x:v>
      </x:c>
      <x:c r="F17" s="72" t="str">
        <x:v>Ja</x:v>
      </x:c>
      <x:c r="G17" s="72" t="str">
        <x:v>Nein</x:v>
      </x:c>
      <x:c r="H17" s="72" t="str">
        <x:v>Ja</x:v>
      </x:c>
      <x:c r="I17" s="72" t="str">
        <x:v>Ja</x:v>
      </x:c>
      <x:c r="J17" s="72" t="str">
        <x:v>Nein</x:v>
      </x:c>
      <x:c r="K17" s="72" t="str">
        <x:v>Nein</x:v>
      </x:c>
      <x:c r="L17" s="90" t="str"/>
    </x:row>
    <x:row r="18">
      <x:c r="A18" s="102" t="str">
        <x:v>Ja</x:v>
      </x:c>
      <x:c r="B18" s="103" t="str">
        <x:v>Tim Schwarz</x:v>
      </x:c>
      <x:c r="C18" s="103" t="str">
        <x:v>Service</x:v>
      </x:c>
      <x:c r="D18" s="103" t="n">
        <x:v>26</x:v>
      </x:c>
      <x:c r="E18" s="103" t="str">
        <x:v>Ja</x:v>
      </x:c>
      <x:c r="F18" s="103" t="str">
        <x:v>Nein</x:v>
      </x:c>
      <x:c r="G18" s="103" t="str">
        <x:v>Ja</x:v>
      </x:c>
      <x:c r="H18" s="103" t="str">
        <x:v>Teilweise</x:v>
      </x:c>
      <x:c r="I18" s="103" t="str">
        <x:v>Ja</x:v>
      </x:c>
      <x:c r="J18" s="103" t="str">
        <x:v>Ja</x:v>
      </x:c>
      <x:c r="K18" s="103" t="str">
        <x:v>Nein</x:v>
      </x:c>
      <x:c r="L18" s="104" t="str"/>
    </x:row>
    <x:row r="19">
      <x:c r="A19" s="91" t="str">
        <x:v>Ja</x:v>
      </x:c>
      <x:c r="B19" s="92" t="str">
        <x:v>Laura Braun</x:v>
      </x:c>
      <x:c r="C19" s="92" t="str">
        <x:v>Verkauf</x:v>
      </x:c>
      <x:c r="D19" s="92" t="n">
        <x:v>34</x:v>
      </x:c>
      <x:c r="E19" s="92" t="str">
        <x:v>Ja</x:v>
      </x:c>
      <x:c r="F19" s="92" t="str">
        <x:v>Ja</x:v>
      </x:c>
      <x:c r="G19" s="92" t="str">
        <x:v>Ja</x:v>
      </x:c>
      <x:c r="H19" s="92" t="str">
        <x:v>Ja</x:v>
      </x:c>
      <x:c r="I19" s="92" t="str">
        <x:v>Ja</x:v>
      </x:c>
      <x:c r="J19" s="92" t="str">
        <x:v>Teilweise</x:v>
      </x:c>
      <x:c r="K19" s="92" t="str">
        <x:v>Nein</x:v>
      </x:c>
      <x:c r="L19" s="93" t="str"/>
    </x:row>
  </x:sheetData>
  <x:mergeCells>
    <x:mergeCell ref="A1:L1"/>
    <x:mergeCell ref="A2:L2"/>
  </x:mergeCells>
  <x:dataValidations count="3">
    <x:dataValidation type="list" allowBlank="0" showDropDown="0" sqref="A5:A19">
      <x:formula1>"Ja,Nein"</x:formula1>
    </x:dataValidation>
    <x:dataValidation type="list" allowBlank="0" showDropDown="0" sqref="E5:K19">
      <x:formula1>"Ja,Nein,Teilweise"</x:formula1>
    </x:dataValidation>
    <x:dataValidation type="list" allowBlank="1" showDropDown="0" sqref="C5:C19">
      <x:formula1>"Service,Küche,Verkauf,Lager,Büro,Reinigung"</x:formula1>
    </x:dataValidation>
  </x:dataValidations>
  <x:pageMargins left="0.7" right="0.7" top="0.75" bottom="0.75" header="0.3" footer="0.3"/>
</x:worksheet>
</file>