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UV\"/>
    </mc:Choice>
  </mc:AlternateContent>
  <xr:revisionPtr revIDLastSave="0" documentId="8_{0B2EB101-5160-4432-8F7C-3CB16CDC0A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uV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97" i="1" l="1"/>
  <c r="N97" i="1"/>
  <c r="M97" i="1"/>
  <c r="L97" i="1"/>
  <c r="K97" i="1"/>
  <c r="J97" i="1"/>
  <c r="I97" i="1"/>
  <c r="H97" i="1"/>
  <c r="G97" i="1"/>
  <c r="F97" i="1"/>
  <c r="C97" i="1" s="1"/>
  <c r="E97" i="1"/>
  <c r="D97" i="1"/>
  <c r="Q96" i="1"/>
  <c r="Q95" i="1"/>
  <c r="Q94" i="1"/>
  <c r="O91" i="1"/>
  <c r="N91" i="1"/>
  <c r="M91" i="1"/>
  <c r="L91" i="1"/>
  <c r="C91" i="1" s="1"/>
  <c r="K91" i="1"/>
  <c r="J91" i="1"/>
  <c r="I91" i="1"/>
  <c r="H91" i="1"/>
  <c r="G91" i="1"/>
  <c r="F91" i="1"/>
  <c r="E91" i="1"/>
  <c r="D91" i="1"/>
  <c r="Q90" i="1"/>
  <c r="Q89" i="1"/>
  <c r="Q88" i="1"/>
  <c r="O85" i="1"/>
  <c r="N85" i="1"/>
  <c r="M85" i="1"/>
  <c r="L85" i="1"/>
  <c r="K85" i="1"/>
  <c r="J85" i="1"/>
  <c r="I85" i="1"/>
  <c r="H85" i="1"/>
  <c r="G85" i="1"/>
  <c r="F85" i="1"/>
  <c r="E85" i="1"/>
  <c r="D85" i="1"/>
  <c r="Q84" i="1"/>
  <c r="Q83" i="1"/>
  <c r="Q82" i="1"/>
  <c r="Q81" i="1"/>
  <c r="Q80" i="1"/>
  <c r="Q79" i="1"/>
  <c r="Q78" i="1"/>
  <c r="Q77" i="1"/>
  <c r="Q76" i="1"/>
  <c r="Q75" i="1"/>
  <c r="Q74" i="1"/>
  <c r="Q73" i="1"/>
  <c r="Q72" i="1"/>
  <c r="O69" i="1"/>
  <c r="N69" i="1"/>
  <c r="M69" i="1"/>
  <c r="C69" i="1" s="1"/>
  <c r="L69" i="1"/>
  <c r="K69" i="1"/>
  <c r="J69" i="1"/>
  <c r="I69" i="1"/>
  <c r="H69" i="1"/>
  <c r="G69" i="1"/>
  <c r="F69" i="1"/>
  <c r="E69" i="1"/>
  <c r="D69" i="1"/>
  <c r="Q68" i="1"/>
  <c r="Q67" i="1"/>
  <c r="Q66" i="1"/>
  <c r="Q65" i="1"/>
  <c r="Q64" i="1"/>
  <c r="O61" i="1"/>
  <c r="N61" i="1"/>
  <c r="M61" i="1"/>
  <c r="L61" i="1"/>
  <c r="K61" i="1"/>
  <c r="K99" i="1" s="1"/>
  <c r="K12" i="1" s="1"/>
  <c r="J61" i="1"/>
  <c r="I61" i="1"/>
  <c r="H61" i="1"/>
  <c r="G61" i="1"/>
  <c r="F61" i="1"/>
  <c r="E61" i="1"/>
  <c r="D61" i="1"/>
  <c r="Q60" i="1"/>
  <c r="Q59" i="1"/>
  <c r="Q58" i="1"/>
  <c r="Q57" i="1"/>
  <c r="O54" i="1"/>
  <c r="O99" i="1" s="1"/>
  <c r="O12" i="1" s="1"/>
  <c r="N54" i="1"/>
  <c r="M54" i="1"/>
  <c r="L54" i="1"/>
  <c r="K54" i="1"/>
  <c r="J54" i="1"/>
  <c r="I54" i="1"/>
  <c r="H54" i="1"/>
  <c r="G54" i="1"/>
  <c r="F54" i="1"/>
  <c r="E54" i="1"/>
  <c r="D54" i="1"/>
  <c r="Q53" i="1"/>
  <c r="Q52" i="1"/>
  <c r="Q51" i="1"/>
  <c r="Q50" i="1"/>
  <c r="Q49" i="1"/>
  <c r="Q48" i="1"/>
  <c r="Q47" i="1"/>
  <c r="O41" i="1"/>
  <c r="N41" i="1"/>
  <c r="M41" i="1"/>
  <c r="L41" i="1"/>
  <c r="K41" i="1"/>
  <c r="J41" i="1"/>
  <c r="I41" i="1"/>
  <c r="H41" i="1"/>
  <c r="G41" i="1"/>
  <c r="F41" i="1"/>
  <c r="E41" i="1"/>
  <c r="D41" i="1"/>
  <c r="Q40" i="1"/>
  <c r="Q39" i="1"/>
  <c r="Q38" i="1"/>
  <c r="O33" i="1"/>
  <c r="O35" i="1" s="1"/>
  <c r="N33" i="1"/>
  <c r="M33" i="1"/>
  <c r="L33" i="1"/>
  <c r="K33" i="1"/>
  <c r="J33" i="1"/>
  <c r="I33" i="1"/>
  <c r="H33" i="1"/>
  <c r="G33" i="1"/>
  <c r="F33" i="1"/>
  <c r="E33" i="1"/>
  <c r="D33" i="1"/>
  <c r="Q32" i="1"/>
  <c r="Q31" i="1"/>
  <c r="Q30" i="1"/>
  <c r="Q29" i="1"/>
  <c r="Q28" i="1"/>
  <c r="O25" i="1"/>
  <c r="N25" i="1"/>
  <c r="M25" i="1"/>
  <c r="L25" i="1"/>
  <c r="K25" i="1"/>
  <c r="J25" i="1"/>
  <c r="I25" i="1"/>
  <c r="H25" i="1"/>
  <c r="G25" i="1"/>
  <c r="F25" i="1"/>
  <c r="E25" i="1"/>
  <c r="D25" i="1"/>
  <c r="D35" i="1" s="1"/>
  <c r="D43" i="1" s="1"/>
  <c r="Q24" i="1"/>
  <c r="Q23" i="1"/>
  <c r="Q22" i="1"/>
  <c r="Q21" i="1"/>
  <c r="Q20" i="1"/>
  <c r="Q19" i="1"/>
  <c r="Q18" i="1"/>
  <c r="Q17" i="1"/>
  <c r="M99" i="1" l="1"/>
  <c r="M12" i="1" s="1"/>
  <c r="H35" i="1"/>
  <c r="H43" i="1" s="1"/>
  <c r="I35" i="1"/>
  <c r="I43" i="1" s="1"/>
  <c r="Q69" i="1"/>
  <c r="Q91" i="1"/>
  <c r="O43" i="1"/>
  <c r="O101" i="1" s="1"/>
  <c r="O13" i="1" s="1"/>
  <c r="C85" i="1"/>
  <c r="L99" i="1"/>
  <c r="L12" i="1" s="1"/>
  <c r="C41" i="1"/>
  <c r="N99" i="1"/>
  <c r="N12" i="1" s="1"/>
  <c r="J35" i="1"/>
  <c r="J43" i="1" s="1"/>
  <c r="N35" i="1"/>
  <c r="N43" i="1" s="1"/>
  <c r="N11" i="1" s="1"/>
  <c r="K35" i="1"/>
  <c r="K43" i="1" s="1"/>
  <c r="K11" i="1" s="1"/>
  <c r="L35" i="1"/>
  <c r="L43" i="1" s="1"/>
  <c r="M35" i="1"/>
  <c r="M43" i="1" s="1"/>
  <c r="Q97" i="1"/>
  <c r="C61" i="1"/>
  <c r="Q41" i="1"/>
  <c r="C54" i="1"/>
  <c r="D99" i="1"/>
  <c r="C12" i="1" s="1"/>
  <c r="Q85" i="1"/>
  <c r="E99" i="1"/>
  <c r="E12" i="1" s="1"/>
  <c r="F99" i="1"/>
  <c r="F12" i="1" s="1"/>
  <c r="Q33" i="1"/>
  <c r="G99" i="1"/>
  <c r="G12" i="1" s="1"/>
  <c r="H99" i="1"/>
  <c r="H12" i="1" s="1"/>
  <c r="C25" i="1"/>
  <c r="I99" i="1"/>
  <c r="I12" i="1" s="1"/>
  <c r="F35" i="1"/>
  <c r="F43" i="1" s="1"/>
  <c r="F11" i="1" s="1"/>
  <c r="J99" i="1"/>
  <c r="J12" i="1" s="1"/>
  <c r="G35" i="1"/>
  <c r="G43" i="1" s="1"/>
  <c r="G11" i="1" s="1"/>
  <c r="I11" i="1"/>
  <c r="K101" i="1"/>
  <c r="K13" i="1" s="1"/>
  <c r="J11" i="1"/>
  <c r="L101" i="1"/>
  <c r="L13" i="1" s="1"/>
  <c r="L11" i="1"/>
  <c r="M101" i="1"/>
  <c r="M13" i="1" s="1"/>
  <c r="M11" i="1"/>
  <c r="N101" i="1"/>
  <c r="N13" i="1" s="1"/>
  <c r="H11" i="1"/>
  <c r="Q25" i="1"/>
  <c r="D11" i="1"/>
  <c r="E35" i="1"/>
  <c r="Q61" i="1"/>
  <c r="C33" i="1"/>
  <c r="Q54" i="1"/>
  <c r="F101" i="1" l="1"/>
  <c r="F13" i="1" s="1"/>
  <c r="O11" i="1"/>
  <c r="J101" i="1"/>
  <c r="J13" i="1" s="1"/>
  <c r="D12" i="1"/>
  <c r="Q12" i="1" s="1"/>
  <c r="D101" i="1"/>
  <c r="C99" i="1"/>
  <c r="Q99" i="1"/>
  <c r="H101" i="1"/>
  <c r="H13" i="1" s="1"/>
  <c r="G101" i="1"/>
  <c r="G13" i="1" s="1"/>
  <c r="I101" i="1"/>
  <c r="I13" i="1" s="1"/>
  <c r="E43" i="1"/>
  <c r="C35" i="1"/>
  <c r="Q35" i="1"/>
  <c r="D13" i="1"/>
  <c r="E101" i="1" l="1"/>
  <c r="E11" i="1"/>
  <c r="Q11" i="1" s="1"/>
  <c r="Q43" i="1"/>
  <c r="C43" i="1"/>
  <c r="C11" i="1"/>
  <c r="E13" i="1" l="1"/>
  <c r="Q13" i="1" s="1"/>
  <c r="C13" i="1"/>
  <c r="C101" i="1"/>
  <c r="Q101" i="1"/>
</calcChain>
</file>

<file path=xl/sharedStrings.xml><?xml version="1.0" encoding="utf-8"?>
<sst xmlns="http://schemas.openxmlformats.org/spreadsheetml/2006/main" count="169" uniqueCount="105">
  <si>
    <t>Gewinn- und Verlustrechnung (GuV)</t>
  </si>
  <si>
    <t>Unternehmensname</t>
  </si>
  <si>
    <t>Musterfirma GmbH</t>
  </si>
  <si>
    <t>Geschäftsjahr</t>
  </si>
  <si>
    <t>Währung</t>
  </si>
  <si>
    <t>EUR</t>
  </si>
  <si>
    <t>Berichtszeitraum von</t>
  </si>
  <si>
    <t>01.01.2026</t>
  </si>
  <si>
    <t>Berichtszeitraum bis</t>
  </si>
  <si>
    <t>31.12.2026</t>
  </si>
  <si>
    <t>Nur farblich markierte Eingabezellen manuell ausfüllen. Summen und Kennzahlen werden automatisch berechnet.</t>
  </si>
  <si>
    <t>Kennzahl</t>
  </si>
  <si>
    <t>Trend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</si>
  <si>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</si>
  <si>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</si>
  <si>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</si>
  <si>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</si>
  <si>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</si>
  <si>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</si>
  <si>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</si>
  <si>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</si>
  <si>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</si>
  <si>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</si>
  <si>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</si>
  <si>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</si>
  <si>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YTD</t>
  </si>
  <si>
    <t>Betriebsergebnis vor Aufwendungen</t>
  </si>
  <si>
    <t>Gesamtkosten</t>
  </si>
  <si>
    <t>Jahresüberschuss / Fehlbetrag</t>
  </si>
  <si>
    <t>Kategorie</t>
  </si>
  <si>
    <t>UMSATZERLÖSE</t>
  </si>
  <si>
    <t>Produktumsatz</t>
  </si>
  <si>
    <t/>
  </si>
  <si>
    <t>Dienstleistungsumsatz</t>
  </si>
  <si>
    <t>Online-Umsatz</t>
  </si>
  <si>
    <t>Abonnement-/Wartungserlöse</t>
  </si>
  <si>
    <t>Sonstige betriebliche Erträge</t>
  </si>
  <si>
    <t>Zinserträge</t>
  </si>
  <si>
    <t>Einmalige Erträge</t>
  </si>
  <si>
    <t>Sonstige Erlöse</t>
  </si>
  <si>
    <t>GESAMTUMSATZ</t>
  </si>
  <si>
    <t>HERSTELLUNGS-/WARENEINSATZKOSTEN</t>
  </si>
  <si>
    <t>Wareneinkauf</t>
  </si>
  <si>
    <t>Fremdleistungen in der Produktion</t>
  </si>
  <si>
    <t>Versand / Fracht Wareneinsatz</t>
  </si>
  <si>
    <t>Lagerkosten</t>
  </si>
  <si>
    <t>Sonstige direkte Kosten</t>
  </si>
  <si>
    <t>GESAMTE HERSTELLUNGSKOSTEN</t>
  </si>
  <si>
    <t>BRUTTOGEWINN</t>
  </si>
  <si>
    <t>ERLÖSSCHMÄLERUNGEN</t>
  </si>
  <si>
    <t>Retouren</t>
  </si>
  <si>
    <t>Rabatte</t>
  </si>
  <si>
    <t>Sonstige Erlösschmälerungen</t>
  </si>
  <si>
    <t>GESAMTE ERLÖSSCHMÄLERUNGEN</t>
  </si>
  <si>
    <t>BETRIEBSERGEBNIS VOR AUFWENDUNGEN</t>
  </si>
  <si>
    <t>BETRIEBSAUFWENDUNGEN</t>
  </si>
  <si>
    <t>PERSONALAUFWAND</t>
  </si>
  <si>
    <t>Gehälter</t>
  </si>
  <si>
    <t>Löhne</t>
  </si>
  <si>
    <t>Sozialabgaben / Benefits</t>
  </si>
  <si>
    <t>Provisionen</t>
  </si>
  <si>
    <t>Externe Mitarbeiter</t>
  </si>
  <si>
    <t>Weiterbildung</t>
  </si>
  <si>
    <t>Sonstiger Personalaufwand</t>
  </si>
  <si>
    <t>GESAMT PERSONALAUFWAND</t>
  </si>
  <si>
    <t>EXTERNE DIENSTLEISTUNGEN</t>
  </si>
  <si>
    <t>Buchhaltung</t>
  </si>
  <si>
    <t>Rechtsberatung</t>
  </si>
  <si>
    <t>IT / Agenturen / Freelancer</t>
  </si>
  <si>
    <t>Sonstige Dienstleistungen</t>
  </si>
  <si>
    <t>GESAMT EXTERNE DIENSTLEISTUNGEN</t>
  </si>
  <si>
    <t>FINANZEN &amp; VERSICHERUNGEN</t>
  </si>
  <si>
    <t>Bankgebühren</t>
  </si>
  <si>
    <t>Zinsaufwand</t>
  </si>
  <si>
    <t>Versicherungen</t>
  </si>
  <si>
    <t>Darlehenskosten</t>
  </si>
  <si>
    <t>Sonstige Finanzkosten</t>
  </si>
  <si>
    <t>GESAMT FINANZEN &amp; VERSICHERUNGEN</t>
  </si>
  <si>
    <t>ALLGEMEINE BETRIEBSKOSTEN</t>
  </si>
  <si>
    <t>Miete / Leasing</t>
  </si>
  <si>
    <t>Reparaturen / Instandhaltung</t>
  </si>
  <si>
    <t>Bürobedarf</t>
  </si>
  <si>
    <t>Strom / Wasser / Heizung</t>
  </si>
  <si>
    <t>Telefon / Internet</t>
  </si>
  <si>
    <t>Werbung / Marketing</t>
  </si>
  <si>
    <t>Software / Tools / Hosting</t>
  </si>
  <si>
    <t>Beiträge / Mitgliedschaften</t>
  </si>
  <si>
    <t>Versand / Porto</t>
  </si>
  <si>
    <t>Abschreibungen</t>
  </si>
  <si>
    <t>Reisen</t>
  </si>
  <si>
    <t>Bewirtung</t>
  </si>
  <si>
    <t>Sonstige allgemeine Betriebskosten</t>
  </si>
  <si>
    <t>GESAMT ALLGEMEINE BETRIEBSKOSTEN</t>
  </si>
  <si>
    <t>STEUERN</t>
  </si>
  <si>
    <t>Umsatzsteuerbezogene Aufwendungen</t>
  </si>
  <si>
    <t>Gewerbesteuer / lokale Steuern</t>
  </si>
  <si>
    <t>Sonstige Steuern</t>
  </si>
  <si>
    <t>GESAMT STEUERN</t>
  </si>
  <si>
    <t>SONSTIGE BETRIEBLICHE AUFWENDUNGEN</t>
  </si>
  <si>
    <t>Sonstige Aufwendungen 1</t>
  </si>
  <si>
    <t>Sonstige Aufwendungen 2</t>
  </si>
  <si>
    <t>Sonstige Aufwendungen 3</t>
  </si>
  <si>
    <t>GESAMT SONSTIGE AUFWENDUNGEN</t>
  </si>
  <si>
    <t>GESAMTKOSTEN</t>
  </si>
  <si>
    <t>JAHRESÜBERSCHUSS / FEHLBETRAG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</si>
</sst>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;[Red]\(#,##0.00\ &quot;€&quot;\);\-"/>
  </numFmts>
  <fonts count="7" x14ac:knownFonts="1">
    <font>
      <sz val="11"/>
      <color theme="1"/>
      <name val="Calibri"/>
      <family val="2"/>
      <scheme val="minor"/>
    </font>
    <font>
      <b/>
      <sz val="16"/>
      <color rgb="FFFFFFFF"/>
      <name val="Aptos"/>
    </font>
    <font>
      <b/>
      <sz val="10"/>
      <color rgb="FF1F1F1F"/>
      <name val="Aptos"/>
    </font>
    <font>
      <sz val="10"/>
      <color rgb="FF1F1F1F"/>
      <name val="Aptos"/>
    </font>
    <font>
      <i/>
      <sz val="9"/>
      <color rgb="FF5F6B6D"/>
      <name val="Aptos"/>
    </font>
    <font>
      <b/>
      <sz val="10"/>
      <color rgb="FFFFFFFF"/>
      <name val="Aptos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D9E9EE"/>
      </patternFill>
    </fill>
    <fill>
      <patternFill patternType="solid">
        <fgColor rgb="FFEAF4F5"/>
      </patternFill>
    </fill>
    <fill>
      <patternFill patternType="solid">
        <fgColor rgb="FFE2EEF1"/>
      </patternFill>
    </fill>
    <fill>
      <patternFill patternType="solid">
        <fgColor rgb="FF1F415A"/>
      </patternFill>
    </fill>
  </fills>
  <borders count="5">
    <border>
      <left/>
      <right/>
      <top/>
      <bottom/>
      <diagonal/>
    </border>
    <border>
      <left/>
      <right/>
      <top/>
      <bottom style="thin">
        <color rgb="FF9FB6BB"/>
      </bottom>
      <diagonal/>
    </border>
    <border>
      <left/>
      <right/>
      <top style="thin">
        <color rgb="FF9FB6BB"/>
      </top>
      <bottom style="thin">
        <color rgb="FF9FB6BB"/>
      </bottom>
      <diagonal/>
    </border>
    <border>
      <left/>
      <right/>
      <top style="medium">
        <color rgb="FF00484E"/>
      </top>
      <bottom style="thin">
        <color rgb="FF9FB6BB"/>
      </bottom>
      <diagonal/>
    </border>
    <border>
      <left/>
      <right/>
      <top style="medium">
        <color rgb="FF00484E"/>
      </top>
      <bottom style="medium">
        <color rgb="FF00484E"/>
      </bottom>
      <diagonal/>
    </border>
  </borders>
  <cellStyleXfs count="2">
    <xf numFmtId="0" fontId="0" fillId="0" borderId="0"/>
    <xf numFmtId="0" fontId="6" fillId="0" borderId="0"/>
  </cellStyleXfs>
  <cellXfs count="25">
    <xf numFmtId="0" fontId="0" fillId="0" borderId="0" xfId="0"/>
    <xf numFmtId="0" fontId="2" fillId="3" borderId="1" xfId="1" applyFont="1" applyFill="1" applyBorder="1"/>
    <xf numFmtId="0" fontId="3" fillId="4" borderId="1" xfId="1" applyFont="1" applyFill="1" applyBorder="1"/>
    <xf numFmtId="0" fontId="5" fillId="2" borderId="2" xfId="1" applyFont="1" applyFill="1" applyBorder="1" applyAlignment="1">
      <alignment horizontal="center" vertical="center"/>
    </xf>
    <xf numFmtId="0" fontId="2" fillId="5" borderId="1" xfId="1" applyFont="1" applyFill="1" applyBorder="1"/>
    <xf numFmtId="0" fontId="2" fillId="5" borderId="1" xfId="1" applyFont="1" applyFill="1" applyBorder="1" applyAlignment="1">
      <alignment horizontal="center"/>
    </xf>
    <xf numFmtId="164" fontId="2" fillId="5" borderId="1" xfId="1" applyNumberFormat="1" applyFont="1" applyFill="1" applyBorder="1" applyAlignment="1">
      <alignment horizontal="right"/>
    </xf>
    <xf numFmtId="0" fontId="3" fillId="4" borderId="1" xfId="1" applyFont="1" applyFill="1" applyBorder="1" applyAlignment="1">
      <alignment horizontal="left" vertical="center"/>
    </xf>
    <xf numFmtId="0" fontId="0" fillId="4" borderId="1" xfId="1" applyFont="1" applyFill="1" applyBorder="1"/>
    <xf numFmtId="164" fontId="3" fillId="4" borderId="1" xfId="1" applyNumberFormat="1" applyFont="1" applyFill="1" applyBorder="1" applyAlignment="1">
      <alignment horizontal="right"/>
    </xf>
    <xf numFmtId="0" fontId="2" fillId="5" borderId="1" xfId="1" applyFont="1" applyFill="1" applyBorder="1" applyAlignment="1">
      <alignment horizontal="left" vertical="center"/>
    </xf>
    <xf numFmtId="0" fontId="2" fillId="5" borderId="3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right"/>
    </xf>
    <xf numFmtId="0" fontId="2" fillId="3" borderId="1" xfId="1" applyFont="1" applyFill="1" applyBorder="1" applyAlignment="1">
      <alignment horizontal="left" vertical="center"/>
    </xf>
    <xf numFmtId="0" fontId="2" fillId="3" borderId="3" xfId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right"/>
    </xf>
    <xf numFmtId="0" fontId="5" fillId="2" borderId="4" xfId="1" applyFont="1" applyFill="1" applyBorder="1" applyAlignment="1">
      <alignment horizontal="left" vertical="center"/>
    </xf>
    <xf numFmtId="0" fontId="5" fillId="2" borderId="4" xfId="1" applyFont="1" applyFill="1" applyBorder="1" applyAlignment="1">
      <alignment horizontal="center"/>
    </xf>
    <xf numFmtId="164" fontId="5" fillId="2" borderId="4" xfId="1" applyNumberFormat="1" applyFont="1" applyFill="1" applyBorder="1" applyAlignment="1">
      <alignment horizontal="right"/>
    </xf>
    <xf numFmtId="0" fontId="5" fillId="2" borderId="4" xfId="1" applyFont="1" applyFill="1" applyBorder="1"/>
    <xf numFmtId="0" fontId="5" fillId="6" borderId="3" xfId="1" applyFont="1" applyFill="1" applyBorder="1" applyAlignment="1">
      <alignment horizontal="left" vertical="center"/>
    </xf>
    <xf numFmtId="0" fontId="0" fillId="6" borderId="3" xfId="1" applyFont="1" applyFill="1" applyBorder="1"/>
    <xf numFmtId="0" fontId="1" fillId="2" borderId="0" xfId="1" applyFont="1" applyFill="1" applyAlignment="1">
      <alignment horizontal="left" vertical="center"/>
    </xf>
    <xf numFmtId="0" fontId="0" fillId="0" borderId="0" xfId="0"/>
    <xf numFmtId="0" fontId="4" fillId="4" borderId="1" xfId="1" applyFont="1" applyFill="1" applyBorder="1" applyAlignment="1">
      <alignment vertical="center" wrapText="1"/>
    </xf>
  </cellXfs>
  <cellStyles count="2">
    <cellStyle name="Normal" xfId="1" xr:uid="{00000000-0005-0000-0000-000000000000}"/>
    <cellStyle name="Standard" xfId="0" builtinId="0"/>
  </cellStyles>
  <dxfs count="1"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rPr lang="de-DE"/>
              <a:t>Monatliche Entwicklung</a:t>
            </a:r>
          </a:p>
        </c:rich>
      </c:tx>
      <c:layout>
        <c:manualLayout>
          <c:xMode val="edge"/>
          <c:yMode val="edge"/>
          <c:x val="3.5580239970003751E-2"/>
          <c:y val="3.6363636363636362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prstDash val="solid"/>
            </a:ln>
          </c:spPr>
          <c:marker>
            <c:symbol val="none"/>
          </c:marker>
          <c:cat>
            <c:strRef>
              <c:f>GuV!$D$10:$O$10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GuV!$D$11:$O$11</c:f>
              <c:numCache>
                <c:formatCode>General</c:formatCode>
                <c:ptCount val="12"/>
                <c:pt idx="0">
                  <c:v>39330</c:v>
                </c:pt>
                <c:pt idx="1">
                  <c:v>40778</c:v>
                </c:pt>
                <c:pt idx="2">
                  <c:v>45452</c:v>
                </c:pt>
                <c:pt idx="3">
                  <c:v>44761</c:v>
                </c:pt>
                <c:pt idx="4">
                  <c:v>46650</c:v>
                </c:pt>
                <c:pt idx="5">
                  <c:v>48709</c:v>
                </c:pt>
                <c:pt idx="6">
                  <c:v>50158</c:v>
                </c:pt>
                <c:pt idx="7">
                  <c:v>49485</c:v>
                </c:pt>
                <c:pt idx="8">
                  <c:v>54636</c:v>
                </c:pt>
                <c:pt idx="9">
                  <c:v>54422</c:v>
                </c:pt>
                <c:pt idx="10">
                  <c:v>57423</c:v>
                </c:pt>
                <c:pt idx="11">
                  <c:v>66895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'GuV'!$B${src}</c15:sqref>
                        </c15:formulaRef>
                      </c:ext>
                    </c:extLst>
                    <c:strCache>
                      <c:ptCount val="1"/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C5E5-41C5-9D69-A8CF2CE777AE}"/>
            </c:ext>
          </c:extLst>
        </c:ser>
        <c:ser>
          <c:idx val="1"/>
          <c:order val="1"/>
          <c:spPr>
            <a:ln>
              <a:prstDash val="solid"/>
            </a:ln>
          </c:spPr>
          <c:marker>
            <c:symbol val="none"/>
          </c:marker>
          <c:cat>
            <c:strRef>
              <c:f>GuV!$D$10:$O$10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GuV!$D$12:$O$12</c:f>
              <c:numCache>
                <c:formatCode>General</c:formatCode>
                <c:ptCount val="12"/>
                <c:pt idx="0">
                  <c:v>27540</c:v>
                </c:pt>
                <c:pt idx="1">
                  <c:v>27545</c:v>
                </c:pt>
                <c:pt idx="2">
                  <c:v>28960</c:v>
                </c:pt>
                <c:pt idx="3">
                  <c:v>28415</c:v>
                </c:pt>
                <c:pt idx="4">
                  <c:v>28750</c:v>
                </c:pt>
                <c:pt idx="5">
                  <c:v>29695</c:v>
                </c:pt>
                <c:pt idx="6">
                  <c:v>29340</c:v>
                </c:pt>
                <c:pt idx="7">
                  <c:v>29365</c:v>
                </c:pt>
                <c:pt idx="8">
                  <c:v>30575</c:v>
                </c:pt>
                <c:pt idx="9">
                  <c:v>30095</c:v>
                </c:pt>
                <c:pt idx="10">
                  <c:v>30795</c:v>
                </c:pt>
                <c:pt idx="11">
                  <c:v>32920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'GuV'!$B${src}</c15:sqref>
                        </c15:formulaRef>
                      </c:ext>
                    </c:extLst>
                    <c:strCache>
                      <c:ptCount val="1"/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C5E5-41C5-9D69-A8CF2CE777AE}"/>
            </c:ext>
          </c:extLst>
        </c:ser>
        <c:ser>
          <c:idx val="2"/>
          <c:order val="2"/>
          <c:spPr>
            <a:ln>
              <a:prstDash val="solid"/>
            </a:ln>
          </c:spPr>
          <c:marker>
            <c:symbol val="none"/>
          </c:marker>
          <c:cat>
            <c:strRef>
              <c:f>GuV!$D$10:$O$10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GuV!$D$13:$O$13</c:f>
              <c:numCache>
                <c:formatCode>General</c:formatCode>
                <c:ptCount val="12"/>
                <c:pt idx="0">
                  <c:v>11790</c:v>
                </c:pt>
                <c:pt idx="1">
                  <c:v>13233</c:v>
                </c:pt>
                <c:pt idx="2">
                  <c:v>16492</c:v>
                </c:pt>
                <c:pt idx="3">
                  <c:v>16346</c:v>
                </c:pt>
                <c:pt idx="4">
                  <c:v>17900</c:v>
                </c:pt>
                <c:pt idx="5">
                  <c:v>19014</c:v>
                </c:pt>
                <c:pt idx="6">
                  <c:v>20818</c:v>
                </c:pt>
                <c:pt idx="7">
                  <c:v>20120</c:v>
                </c:pt>
                <c:pt idx="8">
                  <c:v>24061</c:v>
                </c:pt>
                <c:pt idx="9">
                  <c:v>24327</c:v>
                </c:pt>
                <c:pt idx="10">
                  <c:v>26628</c:v>
                </c:pt>
                <c:pt idx="11">
                  <c:v>33975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'GuV'!$B${src}</c15:sqref>
                        </c15:formulaRef>
                      </c:ext>
                    </c:extLst>
                    <c:strCache>
                      <c:ptCount val="1"/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2-C5E5-41C5-9D69-A8CF2CE777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de-DE"/>
                  <a:t>EUR</a:t>
                </a:r>
              </a:p>
            </c:rich>
          </c:tx>
          <c:layout>
            <c:manualLayout>
              <c:xMode val="edge"/>
              <c:yMode val="edge"/>
              <c:x val="8.7145969498910684E-3"/>
              <c:y val="0.69456870857244535"/>
            </c:manualLayout>
          </c:layout>
          <c:overlay val="1"/>
        </c:title>
        <c:numFmt formatCode="General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2"/>
        </a:solidFill>
      </c:spPr>
    </c:plotArea>
    <c:legend>
      <c:legendPos val="r"/>
      <c:layout>
        <c:manualLayout>
          <c:xMode val="edge"/>
          <c:yMode val="edge"/>
          <c:x val="0.63266122984626927"/>
          <c:y val="2.8844003195252748E-2"/>
          <c:w val="0.26811375140607424"/>
          <c:h val="0.20644858029109994"/>
        </c:manualLayout>
      </c:layout>
      <c:overlay val="1"/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104775</xdr:colOff>
      <xdr:row>2</xdr:row>
      <xdr:rowOff>57150</xdr:rowOff>
    </xdr:from>
    <xdr:to>
      <xdr:col>17</xdr:col>
      <xdr:colOff>38100</xdr:colOff>
      <xdr:row>8</xdr:row>
      <xdr:rowOff>209550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110"/>
  <sheetViews>
    <sheetView showGridLines="0" tabSelected="1" zoomScale="80" zoomScaleNormal="80" workbookViewId="0">
      <selection activeCell="X22" sqref="X22"/>
    </sheetView>
  </sheetViews>
  <sheetFormatPr baseColWidth="10" defaultColWidth="9.140625" defaultRowHeight="15" x14ac:dyDescent="0.25"/>
  <cols>
    <col min="1" max="1" width="3" customWidth="1"/>
    <col min="2" max="2" width="36" customWidth="1"/>
    <col min="3" max="3" width="10" customWidth="1"/>
    <col min="4" max="15" width="12" customWidth="1"/>
    <col min="16" max="16" width="3" customWidth="1"/>
    <col min="17" max="17" width="14" customWidth="1"/>
  </cols>
  <sheetData>
    <row r="1" spans="2:17" ht="20.100000000000001" customHeight="1" x14ac:dyDescent="0.25"/>
    <row r="2" spans="2:17" ht="27.95" customHeight="1" x14ac:dyDescent="0.25">
      <c r="B2" s="22" t="s">
        <v>0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2:17" ht="20.100000000000001" customHeight="1" x14ac:dyDescent="0.25">
      <c r="B3" s="1" t="s">
        <v>1</v>
      </c>
      <c r="C3" s="2" t="s">
        <v>2</v>
      </c>
      <c r="F3" s="1" t="s">
        <v>3</v>
      </c>
      <c r="G3" s="2">
        <v>2026</v>
      </c>
      <c r="J3" s="1" t="s">
        <v>4</v>
      </c>
      <c r="K3" s="2" t="s">
        <v>5</v>
      </c>
    </row>
    <row r="4" spans="2:17" ht="20.100000000000001" customHeight="1" x14ac:dyDescent="0.25">
      <c r="B4" s="1" t="s">
        <v>6</v>
      </c>
      <c r="C4" s="2" t="s">
        <v>7</v>
      </c>
      <c r="F4" s="1" t="s">
        <v>8</v>
      </c>
      <c r="G4" s="2" t="s">
        <v>9</v>
      </c>
    </row>
    <row r="5" spans="2:17" ht="32.1" customHeight="1" x14ac:dyDescent="0.25">
      <c r="B5" s="24" t="s">
        <v>10</v>
      </c>
      <c r="C5" s="23"/>
      <c r="D5" s="23"/>
      <c r="E5" s="23"/>
      <c r="F5" s="23"/>
      <c r="G5" s="23"/>
      <c r="H5" s="23"/>
      <c r="I5" s="23"/>
      <c r="J5" s="23"/>
      <c r="K5" s="23"/>
    </row>
    <row r="6" spans="2:17" ht="32.1" customHeight="1" x14ac:dyDescent="0.25"/>
    <row r="7" spans="2:17" ht="32.1" customHeight="1" x14ac:dyDescent="0.25"/>
    <row r="8" spans="2:17" ht="20.100000000000001" customHeight="1" x14ac:dyDescent="0.25"/>
    <row r="9" spans="2:17" ht="20.100000000000001" customHeight="1" x14ac:dyDescent="0.25"/>
    <row r="10" spans="2:17" ht="24" customHeight="1" x14ac:dyDescent="0.25">
      <c r="B10" s="3" t="s">
        <v>11</v>
      </c>
      <c r="C10" s="3" t="s">
        <v>12</v>
      </c>
      <c r="D10" s="3" t="s">
        <v>13</v>
      </c>
      <c r="E10" s="3" t="s">
        <v>14</v>
      </c>
      <c r="F10" s="3" t="s">
        <v>15</v>
      </c>
      <c r="G10" s="3" t="s">
        <v>16</v>
      </c>
      <c r="H10" s="3" t="s">
        <v>17</v>
      </c>
      <c r="I10" s="3" t="s">
        <v>18</v>
      </c>
      <c r="J10" s="3" t="s">
        <v>19</v>
      </c>
      <c r="K10" s="3" t="s">
        <v>20</v>
      </c>
      <c r="L10" s="3" t="s">
        <v>21</v>
      </c>
      <c r="M10" s="3" t="s">
        <v>22</v>
      </c>
      <c r="N10" s="3" t="s">
        <v>23</v>
      </c>
      <c r="O10" s="3" t="s">
        <v>24</v>
      </c>
      <c r="Q10" s="3" t="s">
        <v>25</v>
      </c>
    </row>
    <row r="11" spans="2:17" ht="20.100000000000001" customHeight="1" x14ac:dyDescent="0.25">
      <c r="B11" s="4" t="s">
        <v>26</v>
      </c>
      <c r="C11" s="5" t="str">
        <f>IF(COUNT(D43:O43)=0,"",IF(AVERAGE(M43:O43)&gt;AVERAGE(D43:F43)*1.05,"▲",IF(AVERAGE(M43:O43)&lt;AVERAGE(D43:F43)*0.95,"▼","►")))</f>
        <v>▲</v>
      </c>
      <c r="D11" s="6">
        <f t="shared" ref="D11:O11" si="0">D43</f>
        <v>39330</v>
      </c>
      <c r="E11" s="6">
        <f t="shared" si="0"/>
        <v>40778</v>
      </c>
      <c r="F11" s="6">
        <f t="shared" si="0"/>
        <v>45452</v>
      </c>
      <c r="G11" s="6">
        <f t="shared" si="0"/>
        <v>44761</v>
      </c>
      <c r="H11" s="6">
        <f t="shared" si="0"/>
        <v>46650</v>
      </c>
      <c r="I11" s="6">
        <f t="shared" si="0"/>
        <v>48709</v>
      </c>
      <c r="J11" s="6">
        <f t="shared" si="0"/>
        <v>50158</v>
      </c>
      <c r="K11" s="6">
        <f t="shared" si="0"/>
        <v>49485</v>
      </c>
      <c r="L11" s="6">
        <f t="shared" si="0"/>
        <v>54636</v>
      </c>
      <c r="M11" s="6">
        <f t="shared" si="0"/>
        <v>54422</v>
      </c>
      <c r="N11" s="6">
        <f t="shared" si="0"/>
        <v>57423</v>
      </c>
      <c r="O11" s="6">
        <f t="shared" si="0"/>
        <v>66895</v>
      </c>
      <c r="Q11" s="6">
        <f>SUM(D11:O11)</f>
        <v>598699</v>
      </c>
    </row>
    <row r="12" spans="2:17" ht="20.100000000000001" customHeight="1" x14ac:dyDescent="0.25">
      <c r="B12" s="4" t="s">
        <v>27</v>
      </c>
      <c r="C12" s="5" t="str">
        <f>IF(COUNT(D99:O99)=0,"",IF(AVERAGE(M99:O99)&gt;AVERAGE(D99:F99)*1.05,"▲",IF(AVERAGE(M99:O99)&lt;AVERAGE(D99:F99)*0.95,"▼","►")))</f>
        <v>▲</v>
      </c>
      <c r="D12" s="6">
        <f t="shared" ref="D12:O12" si="1">D99</f>
        <v>27540</v>
      </c>
      <c r="E12" s="6">
        <f t="shared" si="1"/>
        <v>27545</v>
      </c>
      <c r="F12" s="6">
        <f t="shared" si="1"/>
        <v>28960</v>
      </c>
      <c r="G12" s="6">
        <f t="shared" si="1"/>
        <v>28415</v>
      </c>
      <c r="H12" s="6">
        <f t="shared" si="1"/>
        <v>28750</v>
      </c>
      <c r="I12" s="6">
        <f t="shared" si="1"/>
        <v>29695</v>
      </c>
      <c r="J12" s="6">
        <f t="shared" si="1"/>
        <v>29340</v>
      </c>
      <c r="K12" s="6">
        <f t="shared" si="1"/>
        <v>29365</v>
      </c>
      <c r="L12" s="6">
        <f t="shared" si="1"/>
        <v>30575</v>
      </c>
      <c r="M12" s="6">
        <f t="shared" si="1"/>
        <v>30095</v>
      </c>
      <c r="N12" s="6">
        <f t="shared" si="1"/>
        <v>30795</v>
      </c>
      <c r="O12" s="6">
        <f t="shared" si="1"/>
        <v>32920</v>
      </c>
      <c r="Q12" s="6">
        <f>SUM(D12:O12)</f>
        <v>353995</v>
      </c>
    </row>
    <row r="13" spans="2:17" ht="20.100000000000001" customHeight="1" x14ac:dyDescent="0.25">
      <c r="B13" s="4" t="s">
        <v>28</v>
      </c>
      <c r="C13" s="5" t="str">
        <f>IF(COUNT(D101:O101)=0,"",IF(AVERAGE(M101:O101)&gt;AVERAGE(D101:F101)*1.05,"▲",IF(AVERAGE(M101:O101)&lt;AVERAGE(D101:F101)*0.95,"▼","►")))</f>
        <v>▲</v>
      </c>
      <c r="D13" s="6">
        <f t="shared" ref="D13:O13" si="2">D101</f>
        <v>11790</v>
      </c>
      <c r="E13" s="6">
        <f t="shared" si="2"/>
        <v>13233</v>
      </c>
      <c r="F13" s="6">
        <f t="shared" si="2"/>
        <v>16492</v>
      </c>
      <c r="G13" s="6">
        <f t="shared" si="2"/>
        <v>16346</v>
      </c>
      <c r="H13" s="6">
        <f t="shared" si="2"/>
        <v>17900</v>
      </c>
      <c r="I13" s="6">
        <f t="shared" si="2"/>
        <v>19014</v>
      </c>
      <c r="J13" s="6">
        <f t="shared" si="2"/>
        <v>20818</v>
      </c>
      <c r="K13" s="6">
        <f t="shared" si="2"/>
        <v>20120</v>
      </c>
      <c r="L13" s="6">
        <f t="shared" si="2"/>
        <v>24061</v>
      </c>
      <c r="M13" s="6">
        <f t="shared" si="2"/>
        <v>24327</v>
      </c>
      <c r="N13" s="6">
        <f t="shared" si="2"/>
        <v>26628</v>
      </c>
      <c r="O13" s="6">
        <f t="shared" si="2"/>
        <v>33975</v>
      </c>
      <c r="Q13" s="6">
        <f>SUM(D13:O13)</f>
        <v>244704</v>
      </c>
    </row>
    <row r="14" spans="2:17" ht="20.100000000000001" customHeight="1" x14ac:dyDescent="0.25"/>
    <row r="15" spans="2:17" ht="24" customHeight="1" x14ac:dyDescent="0.25">
      <c r="B15" s="3" t="s">
        <v>29</v>
      </c>
      <c r="C15" s="3" t="s">
        <v>12</v>
      </c>
      <c r="D15" s="3" t="s">
        <v>13</v>
      </c>
      <c r="E15" s="3" t="s">
        <v>14</v>
      </c>
      <c r="F15" s="3" t="s">
        <v>15</v>
      </c>
      <c r="G15" s="3" t="s">
        <v>16</v>
      </c>
      <c r="H15" s="3" t="s">
        <v>17</v>
      </c>
      <c r="I15" s="3" t="s">
        <v>18</v>
      </c>
      <c r="J15" s="3" t="s">
        <v>19</v>
      </c>
      <c r="K15" s="3" t="s">
        <v>20</v>
      </c>
      <c r="L15" s="3" t="s">
        <v>21</v>
      </c>
      <c r="M15" s="3" t="s">
        <v>22</v>
      </c>
      <c r="N15" s="3" t="s">
        <v>23</v>
      </c>
      <c r="O15" s="3" t="s">
        <v>24</v>
      </c>
      <c r="Q15" s="3" t="s">
        <v>25</v>
      </c>
    </row>
    <row r="16" spans="2:17" ht="20.100000000000001" customHeight="1" x14ac:dyDescent="0.25">
      <c r="B16" s="20" t="s">
        <v>30</v>
      </c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</row>
    <row r="17" spans="2:17" ht="20.100000000000001" customHeight="1" x14ac:dyDescent="0.25">
      <c r="B17" s="7" t="s">
        <v>31</v>
      </c>
      <c r="C17" s="8" t="s">
        <v>32</v>
      </c>
      <c r="D17" s="9">
        <v>36000</v>
      </c>
      <c r="E17" s="9">
        <v>38000</v>
      </c>
      <c r="F17" s="9">
        <v>40000</v>
      </c>
      <c r="G17" s="9">
        <v>42000</v>
      </c>
      <c r="H17" s="9">
        <v>44000</v>
      </c>
      <c r="I17" s="9">
        <v>46000</v>
      </c>
      <c r="J17" s="9">
        <v>48000</v>
      </c>
      <c r="K17" s="9">
        <v>47000</v>
      </c>
      <c r="L17" s="9">
        <v>49000</v>
      </c>
      <c r="M17" s="9">
        <v>52000</v>
      </c>
      <c r="N17" s="9">
        <v>56000</v>
      </c>
      <c r="O17" s="9">
        <v>62000</v>
      </c>
      <c r="Q17" s="9">
        <f t="shared" ref="Q17:Q25" si="3">SUM(D17:O17)</f>
        <v>560000</v>
      </c>
    </row>
    <row r="18" spans="2:17" ht="20.100000000000001" customHeight="1" x14ac:dyDescent="0.25">
      <c r="B18" s="7" t="s">
        <v>33</v>
      </c>
      <c r="C18" s="8" t="s">
        <v>32</v>
      </c>
      <c r="D18" s="9">
        <v>12000</v>
      </c>
      <c r="E18" s="9">
        <v>12500</v>
      </c>
      <c r="F18" s="9">
        <v>13000</v>
      </c>
      <c r="G18" s="9">
        <v>13500</v>
      </c>
      <c r="H18" s="9">
        <v>14000</v>
      </c>
      <c r="I18" s="9">
        <v>14500</v>
      </c>
      <c r="J18" s="9">
        <v>15000</v>
      </c>
      <c r="K18" s="9">
        <v>14800</v>
      </c>
      <c r="L18" s="9">
        <v>15200</v>
      </c>
      <c r="M18" s="9">
        <v>15800</v>
      </c>
      <c r="N18" s="9">
        <v>16500</v>
      </c>
      <c r="O18" s="9">
        <v>17500</v>
      </c>
      <c r="Q18" s="9">
        <f t="shared" si="3"/>
        <v>174300</v>
      </c>
    </row>
    <row r="19" spans="2:17" ht="20.100000000000001" customHeight="1" x14ac:dyDescent="0.25">
      <c r="B19" s="7" t="s">
        <v>34</v>
      </c>
      <c r="C19" s="8" t="s">
        <v>32</v>
      </c>
      <c r="D19" s="9">
        <v>6000</v>
      </c>
      <c r="E19" s="9">
        <v>6200</v>
      </c>
      <c r="F19" s="9">
        <v>6400</v>
      </c>
      <c r="G19" s="9">
        <v>7000</v>
      </c>
      <c r="H19" s="9">
        <v>7200</v>
      </c>
      <c r="I19" s="9">
        <v>7500</v>
      </c>
      <c r="J19" s="9">
        <v>7800</v>
      </c>
      <c r="K19" s="9">
        <v>7600</v>
      </c>
      <c r="L19" s="9">
        <v>7900</v>
      </c>
      <c r="M19" s="9">
        <v>8200</v>
      </c>
      <c r="N19" s="9">
        <v>8500</v>
      </c>
      <c r="O19" s="9">
        <v>9000</v>
      </c>
      <c r="Q19" s="9">
        <f t="shared" si="3"/>
        <v>89300</v>
      </c>
    </row>
    <row r="20" spans="2:17" ht="20.100000000000001" customHeight="1" x14ac:dyDescent="0.25">
      <c r="B20" s="7" t="s">
        <v>35</v>
      </c>
      <c r="C20" s="8" t="s">
        <v>32</v>
      </c>
      <c r="D20" s="9">
        <v>4500</v>
      </c>
      <c r="E20" s="9">
        <v>4550</v>
      </c>
      <c r="F20" s="9">
        <v>4600</v>
      </c>
      <c r="G20" s="9">
        <v>4650</v>
      </c>
      <c r="H20" s="9">
        <v>4700</v>
      </c>
      <c r="I20" s="9">
        <v>4750</v>
      </c>
      <c r="J20" s="9">
        <v>4800</v>
      </c>
      <c r="K20" s="9">
        <v>4850</v>
      </c>
      <c r="L20" s="9">
        <v>4900</v>
      </c>
      <c r="M20" s="9">
        <v>4950</v>
      </c>
      <c r="N20" s="9">
        <v>5000</v>
      </c>
      <c r="O20" s="9">
        <v>5050</v>
      </c>
      <c r="Q20" s="9">
        <f t="shared" si="3"/>
        <v>57300</v>
      </c>
    </row>
    <row r="21" spans="2:17" ht="20.100000000000001" customHeight="1" x14ac:dyDescent="0.25">
      <c r="B21" s="7" t="s">
        <v>36</v>
      </c>
      <c r="C21" s="8" t="s">
        <v>32</v>
      </c>
      <c r="D21" s="9">
        <v>900</v>
      </c>
      <c r="E21" s="9">
        <v>700</v>
      </c>
      <c r="F21" s="9">
        <v>1100</v>
      </c>
      <c r="G21" s="9">
        <v>800</v>
      </c>
      <c r="H21" s="9">
        <v>950</v>
      </c>
      <c r="I21" s="9">
        <v>1200</v>
      </c>
      <c r="J21" s="9">
        <v>850</v>
      </c>
      <c r="K21" s="9">
        <v>1000</v>
      </c>
      <c r="L21" s="9">
        <v>900</v>
      </c>
      <c r="M21" s="9">
        <v>1300</v>
      </c>
      <c r="N21" s="9">
        <v>1100</v>
      </c>
      <c r="O21" s="9">
        <v>1500</v>
      </c>
      <c r="Q21" s="9">
        <f t="shared" si="3"/>
        <v>12300</v>
      </c>
    </row>
    <row r="22" spans="2:17" ht="20.100000000000001" customHeight="1" x14ac:dyDescent="0.25">
      <c r="B22" s="7" t="s">
        <v>37</v>
      </c>
      <c r="C22" s="8" t="s">
        <v>32</v>
      </c>
      <c r="D22" s="9">
        <v>30</v>
      </c>
      <c r="E22" s="9">
        <v>28</v>
      </c>
      <c r="F22" s="9">
        <v>32</v>
      </c>
      <c r="G22" s="9">
        <v>31</v>
      </c>
      <c r="H22" s="9">
        <v>30</v>
      </c>
      <c r="I22" s="9">
        <v>29</v>
      </c>
      <c r="J22" s="9">
        <v>28</v>
      </c>
      <c r="K22" s="9">
        <v>30</v>
      </c>
      <c r="L22" s="9">
        <v>31</v>
      </c>
      <c r="M22" s="9">
        <v>32</v>
      </c>
      <c r="N22" s="9">
        <v>33</v>
      </c>
      <c r="O22" s="9">
        <v>35</v>
      </c>
      <c r="Q22" s="9">
        <f t="shared" si="3"/>
        <v>369</v>
      </c>
    </row>
    <row r="23" spans="2:17" ht="20.100000000000001" customHeight="1" x14ac:dyDescent="0.25">
      <c r="B23" s="7" t="s">
        <v>38</v>
      </c>
      <c r="C23" s="8" t="s">
        <v>32</v>
      </c>
      <c r="D23" s="9">
        <v>0</v>
      </c>
      <c r="E23" s="9">
        <v>0</v>
      </c>
      <c r="F23" s="9">
        <v>2500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3500</v>
      </c>
      <c r="M23" s="9">
        <v>0</v>
      </c>
      <c r="N23" s="9">
        <v>0</v>
      </c>
      <c r="O23" s="9">
        <v>4000</v>
      </c>
      <c r="Q23" s="9">
        <f t="shared" si="3"/>
        <v>10000</v>
      </c>
    </row>
    <row r="24" spans="2:17" ht="20.100000000000001" customHeight="1" x14ac:dyDescent="0.25">
      <c r="B24" s="7" t="s">
        <v>39</v>
      </c>
      <c r="C24" s="8" t="s">
        <v>32</v>
      </c>
      <c r="D24" s="9">
        <v>500</v>
      </c>
      <c r="E24" s="9">
        <v>450</v>
      </c>
      <c r="F24" s="9">
        <v>480</v>
      </c>
      <c r="G24" s="9">
        <v>520</v>
      </c>
      <c r="H24" s="9">
        <v>510</v>
      </c>
      <c r="I24" s="9">
        <v>530</v>
      </c>
      <c r="J24" s="9">
        <v>550</v>
      </c>
      <c r="K24" s="9">
        <v>540</v>
      </c>
      <c r="L24" s="9">
        <v>560</v>
      </c>
      <c r="M24" s="9">
        <v>580</v>
      </c>
      <c r="N24" s="9">
        <v>600</v>
      </c>
      <c r="O24" s="9">
        <v>620</v>
      </c>
      <c r="Q24" s="9">
        <f t="shared" si="3"/>
        <v>6440</v>
      </c>
    </row>
    <row r="25" spans="2:17" ht="20.100000000000001" customHeight="1" x14ac:dyDescent="0.25">
      <c r="B25" s="10" t="s">
        <v>40</v>
      </c>
      <c r="C25" s="11" t="str">
        <f>IF(COUNT(D25:O25)=0,"",IF(AVERAGE(M25:O25)&gt;AVERAGE(D25:F25)*1.05,"▲",IF(AVERAGE(M25:O25)&lt;AVERAGE(D25:F25)*0.95,"▼","►")))</f>
        <v>▲</v>
      </c>
      <c r="D25" s="12">
        <f t="shared" ref="D25:O25" si="4">SUM(D17:D24)</f>
        <v>59930</v>
      </c>
      <c r="E25" s="12">
        <f t="shared" si="4"/>
        <v>62428</v>
      </c>
      <c r="F25" s="12">
        <f t="shared" si="4"/>
        <v>68112</v>
      </c>
      <c r="G25" s="12">
        <f t="shared" si="4"/>
        <v>68501</v>
      </c>
      <c r="H25" s="12">
        <f t="shared" si="4"/>
        <v>71390</v>
      </c>
      <c r="I25" s="12">
        <f t="shared" si="4"/>
        <v>74509</v>
      </c>
      <c r="J25" s="12">
        <f t="shared" si="4"/>
        <v>77028</v>
      </c>
      <c r="K25" s="12">
        <f t="shared" si="4"/>
        <v>75820</v>
      </c>
      <c r="L25" s="12">
        <f t="shared" si="4"/>
        <v>81991</v>
      </c>
      <c r="M25" s="12">
        <f t="shared" si="4"/>
        <v>82862</v>
      </c>
      <c r="N25" s="12">
        <f t="shared" si="4"/>
        <v>87733</v>
      </c>
      <c r="O25" s="12">
        <f t="shared" si="4"/>
        <v>99705</v>
      </c>
      <c r="Q25" s="12">
        <f t="shared" si="3"/>
        <v>910009</v>
      </c>
    </row>
    <row r="26" spans="2:17" ht="20.100000000000001" customHeight="1" x14ac:dyDescent="0.25"/>
    <row r="27" spans="2:17" ht="20.100000000000001" customHeight="1" x14ac:dyDescent="0.25">
      <c r="B27" s="20" t="s">
        <v>41</v>
      </c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</row>
    <row r="28" spans="2:17" ht="20.100000000000001" customHeight="1" x14ac:dyDescent="0.25">
      <c r="B28" s="7" t="s">
        <v>42</v>
      </c>
      <c r="C28" s="8" t="s">
        <v>32</v>
      </c>
      <c r="D28" s="9">
        <v>15000</v>
      </c>
      <c r="E28" s="9">
        <v>15800</v>
      </c>
      <c r="F28" s="9">
        <v>16600</v>
      </c>
      <c r="G28" s="9">
        <v>17400</v>
      </c>
      <c r="H28" s="9">
        <v>18200</v>
      </c>
      <c r="I28" s="9">
        <v>19000</v>
      </c>
      <c r="J28" s="9">
        <v>19800</v>
      </c>
      <c r="K28" s="9">
        <v>19400</v>
      </c>
      <c r="L28" s="9">
        <v>20200</v>
      </c>
      <c r="M28" s="9">
        <v>21000</v>
      </c>
      <c r="N28" s="9">
        <v>22500</v>
      </c>
      <c r="O28" s="9">
        <v>24500</v>
      </c>
      <c r="Q28" s="9">
        <f t="shared" ref="Q28:Q33" si="5">SUM(D28:O28)</f>
        <v>229400</v>
      </c>
    </row>
    <row r="29" spans="2:17" ht="20.100000000000001" customHeight="1" x14ac:dyDescent="0.25">
      <c r="B29" s="7" t="s">
        <v>43</v>
      </c>
      <c r="C29" s="8" t="s">
        <v>32</v>
      </c>
      <c r="D29" s="9">
        <v>2500</v>
      </c>
      <c r="E29" s="9">
        <v>2600</v>
      </c>
      <c r="F29" s="9">
        <v>2700</v>
      </c>
      <c r="G29" s="9">
        <v>2800</v>
      </c>
      <c r="H29" s="9">
        <v>2900</v>
      </c>
      <c r="I29" s="9">
        <v>3000</v>
      </c>
      <c r="J29" s="9">
        <v>3100</v>
      </c>
      <c r="K29" s="9">
        <v>3050</v>
      </c>
      <c r="L29" s="9">
        <v>3150</v>
      </c>
      <c r="M29" s="9">
        <v>3250</v>
      </c>
      <c r="N29" s="9">
        <v>3400</v>
      </c>
      <c r="O29" s="9">
        <v>3600</v>
      </c>
      <c r="Q29" s="9">
        <f t="shared" si="5"/>
        <v>36050</v>
      </c>
    </row>
    <row r="30" spans="2:17" ht="20.100000000000001" customHeight="1" x14ac:dyDescent="0.25">
      <c r="B30" s="7" t="s">
        <v>44</v>
      </c>
      <c r="C30" s="8" t="s">
        <v>32</v>
      </c>
      <c r="D30" s="9">
        <v>900</v>
      </c>
      <c r="E30" s="9">
        <v>950</v>
      </c>
      <c r="F30" s="9">
        <v>1000</v>
      </c>
      <c r="G30" s="9">
        <v>1050</v>
      </c>
      <c r="H30" s="9">
        <v>1100</v>
      </c>
      <c r="I30" s="9">
        <v>1150</v>
      </c>
      <c r="J30" s="9">
        <v>1200</v>
      </c>
      <c r="K30" s="9">
        <v>1180</v>
      </c>
      <c r="L30" s="9">
        <v>1230</v>
      </c>
      <c r="M30" s="9">
        <v>1280</v>
      </c>
      <c r="N30" s="9">
        <v>1350</v>
      </c>
      <c r="O30" s="9">
        <v>1450</v>
      </c>
      <c r="Q30" s="9">
        <f t="shared" si="5"/>
        <v>13840</v>
      </c>
    </row>
    <row r="31" spans="2:17" ht="20.100000000000001" customHeight="1" x14ac:dyDescent="0.25">
      <c r="B31" s="7" t="s">
        <v>45</v>
      </c>
      <c r="C31" s="8" t="s">
        <v>32</v>
      </c>
      <c r="D31" s="9">
        <v>700</v>
      </c>
      <c r="E31" s="9">
        <v>700</v>
      </c>
      <c r="F31" s="9">
        <v>710</v>
      </c>
      <c r="G31" s="9">
        <v>710</v>
      </c>
      <c r="H31" s="9">
        <v>720</v>
      </c>
      <c r="I31" s="9">
        <v>730</v>
      </c>
      <c r="J31" s="9">
        <v>740</v>
      </c>
      <c r="K31" s="9">
        <v>740</v>
      </c>
      <c r="L31" s="9">
        <v>750</v>
      </c>
      <c r="M31" s="9">
        <v>760</v>
      </c>
      <c r="N31" s="9">
        <v>770</v>
      </c>
      <c r="O31" s="9">
        <v>780</v>
      </c>
      <c r="Q31" s="9">
        <f t="shared" si="5"/>
        <v>8810</v>
      </c>
    </row>
    <row r="32" spans="2:17" ht="20.100000000000001" customHeight="1" x14ac:dyDescent="0.25">
      <c r="B32" s="7" t="s">
        <v>46</v>
      </c>
      <c r="C32" s="8" t="s">
        <v>32</v>
      </c>
      <c r="D32" s="9">
        <v>300</v>
      </c>
      <c r="E32" s="9">
        <v>320</v>
      </c>
      <c r="F32" s="9">
        <v>310</v>
      </c>
      <c r="G32" s="9">
        <v>340</v>
      </c>
      <c r="H32" s="9">
        <v>330</v>
      </c>
      <c r="I32" s="9">
        <v>350</v>
      </c>
      <c r="J32" s="9">
        <v>360</v>
      </c>
      <c r="K32" s="9">
        <v>355</v>
      </c>
      <c r="L32" s="9">
        <v>365</v>
      </c>
      <c r="M32" s="9">
        <v>380</v>
      </c>
      <c r="N32" s="9">
        <v>390</v>
      </c>
      <c r="O32" s="9">
        <v>420</v>
      </c>
      <c r="Q32" s="9">
        <f t="shared" si="5"/>
        <v>4220</v>
      </c>
    </row>
    <row r="33" spans="2:17" ht="20.100000000000001" customHeight="1" x14ac:dyDescent="0.25">
      <c r="B33" s="10" t="s">
        <v>47</v>
      </c>
      <c r="C33" s="11" t="str">
        <f>IF(COUNT(D33:O33)=0,"",IF(AVERAGE(M33:O33)&gt;AVERAGE(D33:F33)*1.05,"▲",IF(AVERAGE(M33:O33)&lt;AVERAGE(D33:F33)*0.95,"▼","►")))</f>
        <v>▲</v>
      </c>
      <c r="D33" s="12">
        <f t="shared" ref="D33:O33" si="6">SUM(D28:D32)</f>
        <v>19400</v>
      </c>
      <c r="E33" s="12">
        <f t="shared" si="6"/>
        <v>20370</v>
      </c>
      <c r="F33" s="12">
        <f t="shared" si="6"/>
        <v>21320</v>
      </c>
      <c r="G33" s="12">
        <f t="shared" si="6"/>
        <v>22300</v>
      </c>
      <c r="H33" s="12">
        <f t="shared" si="6"/>
        <v>23250</v>
      </c>
      <c r="I33" s="12">
        <f t="shared" si="6"/>
        <v>24230</v>
      </c>
      <c r="J33" s="12">
        <f t="shared" si="6"/>
        <v>25200</v>
      </c>
      <c r="K33" s="12">
        <f t="shared" si="6"/>
        <v>24725</v>
      </c>
      <c r="L33" s="12">
        <f t="shared" si="6"/>
        <v>25695</v>
      </c>
      <c r="M33" s="12">
        <f t="shared" si="6"/>
        <v>26670</v>
      </c>
      <c r="N33" s="12">
        <f t="shared" si="6"/>
        <v>28410</v>
      </c>
      <c r="O33" s="12">
        <f t="shared" si="6"/>
        <v>30750</v>
      </c>
      <c r="Q33" s="12">
        <f t="shared" si="5"/>
        <v>292320</v>
      </c>
    </row>
    <row r="34" spans="2:17" ht="20.100000000000001" customHeight="1" x14ac:dyDescent="0.25"/>
    <row r="35" spans="2:17" ht="20.100000000000001" customHeight="1" x14ac:dyDescent="0.25">
      <c r="B35" s="13" t="s">
        <v>48</v>
      </c>
      <c r="C35" s="14" t="str">
        <f>IF(COUNT(D35:O35)=0,"",IF(AVERAGE(M35:O35)&gt;AVERAGE(D35:F35)*1.05,"▲",IF(AVERAGE(M35:O35)&lt;AVERAGE(D35:F35)*0.95,"▼","►")))</f>
        <v>▲</v>
      </c>
      <c r="D35" s="15">
        <f t="shared" ref="D35:O35" si="7">D25-D33</f>
        <v>40530</v>
      </c>
      <c r="E35" s="15">
        <f t="shared" si="7"/>
        <v>42058</v>
      </c>
      <c r="F35" s="15">
        <f t="shared" si="7"/>
        <v>46792</v>
      </c>
      <c r="G35" s="15">
        <f t="shared" si="7"/>
        <v>46201</v>
      </c>
      <c r="H35" s="15">
        <f t="shared" si="7"/>
        <v>48140</v>
      </c>
      <c r="I35" s="15">
        <f t="shared" si="7"/>
        <v>50279</v>
      </c>
      <c r="J35" s="15">
        <f t="shared" si="7"/>
        <v>51828</v>
      </c>
      <c r="K35" s="15">
        <f t="shared" si="7"/>
        <v>51095</v>
      </c>
      <c r="L35" s="15">
        <f t="shared" si="7"/>
        <v>56296</v>
      </c>
      <c r="M35" s="15">
        <f t="shared" si="7"/>
        <v>56192</v>
      </c>
      <c r="N35" s="15">
        <f t="shared" si="7"/>
        <v>59323</v>
      </c>
      <c r="O35" s="15">
        <f t="shared" si="7"/>
        <v>68955</v>
      </c>
      <c r="Q35" s="15">
        <f>SUM(D35:O35)</f>
        <v>617689</v>
      </c>
    </row>
    <row r="36" spans="2:17" ht="20.100000000000001" customHeight="1" x14ac:dyDescent="0.25"/>
    <row r="37" spans="2:17" ht="20.100000000000001" customHeight="1" x14ac:dyDescent="0.25">
      <c r="B37" s="20" t="s">
        <v>49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</row>
    <row r="38" spans="2:17" ht="20.100000000000001" customHeight="1" x14ac:dyDescent="0.25">
      <c r="B38" s="7" t="s">
        <v>50</v>
      </c>
      <c r="C38" s="8" t="s">
        <v>32</v>
      </c>
      <c r="D38" s="9">
        <v>300</v>
      </c>
      <c r="E38" s="9">
        <v>350</v>
      </c>
      <c r="F38" s="9">
        <v>320</v>
      </c>
      <c r="G38" s="9">
        <v>400</v>
      </c>
      <c r="H38" s="9">
        <v>380</v>
      </c>
      <c r="I38" s="9">
        <v>420</v>
      </c>
      <c r="J38" s="9">
        <v>450</v>
      </c>
      <c r="K38" s="9">
        <v>430</v>
      </c>
      <c r="L38" s="9">
        <v>460</v>
      </c>
      <c r="M38" s="9">
        <v>480</v>
      </c>
      <c r="N38" s="9">
        <v>500</v>
      </c>
      <c r="O38" s="9">
        <v>550</v>
      </c>
      <c r="Q38" s="9">
        <f>SUM(D38:O38)</f>
        <v>5040</v>
      </c>
    </row>
    <row r="39" spans="2:17" ht="20.100000000000001" customHeight="1" x14ac:dyDescent="0.25">
      <c r="B39" s="7" t="s">
        <v>51</v>
      </c>
      <c r="C39" s="8" t="s">
        <v>32</v>
      </c>
      <c r="D39" s="9">
        <v>800</v>
      </c>
      <c r="E39" s="9">
        <v>850</v>
      </c>
      <c r="F39" s="9">
        <v>900</v>
      </c>
      <c r="G39" s="9">
        <v>950</v>
      </c>
      <c r="H39" s="9">
        <v>1000</v>
      </c>
      <c r="I39" s="9">
        <v>1050</v>
      </c>
      <c r="J39" s="9">
        <v>1100</v>
      </c>
      <c r="K39" s="9">
        <v>1050</v>
      </c>
      <c r="L39" s="9">
        <v>1100</v>
      </c>
      <c r="M39" s="9">
        <v>1150</v>
      </c>
      <c r="N39" s="9">
        <v>1250</v>
      </c>
      <c r="O39" s="9">
        <v>1350</v>
      </c>
      <c r="Q39" s="9">
        <f>SUM(D39:O39)</f>
        <v>12550</v>
      </c>
    </row>
    <row r="40" spans="2:17" ht="20.100000000000001" customHeight="1" x14ac:dyDescent="0.25">
      <c r="B40" s="7" t="s">
        <v>52</v>
      </c>
      <c r="C40" s="8" t="s">
        <v>32</v>
      </c>
      <c r="D40" s="9">
        <v>100</v>
      </c>
      <c r="E40" s="9">
        <v>80</v>
      </c>
      <c r="F40" s="9">
        <v>120</v>
      </c>
      <c r="G40" s="9">
        <v>90</v>
      </c>
      <c r="H40" s="9">
        <v>110</v>
      </c>
      <c r="I40" s="9">
        <v>100</v>
      </c>
      <c r="J40" s="9">
        <v>120</v>
      </c>
      <c r="K40" s="9">
        <v>130</v>
      </c>
      <c r="L40" s="9">
        <v>100</v>
      </c>
      <c r="M40" s="9">
        <v>140</v>
      </c>
      <c r="N40" s="9">
        <v>150</v>
      </c>
      <c r="O40" s="9">
        <v>160</v>
      </c>
      <c r="Q40" s="9">
        <f>SUM(D40:O40)</f>
        <v>1400</v>
      </c>
    </row>
    <row r="41" spans="2:17" ht="20.100000000000001" customHeight="1" x14ac:dyDescent="0.25">
      <c r="B41" s="10" t="s">
        <v>53</v>
      </c>
      <c r="C41" s="11" t="str">
        <f>IF(COUNT(D41:O41)=0,"",IF(AVERAGE(M41:O41)&gt;AVERAGE(D41:F41)*1.05,"▲",IF(AVERAGE(M41:O41)&lt;AVERAGE(D41:F41)*0.95,"▼","►")))</f>
        <v>▲</v>
      </c>
      <c r="D41" s="12">
        <f t="shared" ref="D41:O41" si="8">SUM(D38:D40)</f>
        <v>1200</v>
      </c>
      <c r="E41" s="12">
        <f t="shared" si="8"/>
        <v>1280</v>
      </c>
      <c r="F41" s="12">
        <f t="shared" si="8"/>
        <v>1340</v>
      </c>
      <c r="G41" s="12">
        <f t="shared" si="8"/>
        <v>1440</v>
      </c>
      <c r="H41" s="12">
        <f t="shared" si="8"/>
        <v>1490</v>
      </c>
      <c r="I41" s="12">
        <f t="shared" si="8"/>
        <v>1570</v>
      </c>
      <c r="J41" s="12">
        <f t="shared" si="8"/>
        <v>1670</v>
      </c>
      <c r="K41" s="12">
        <f t="shared" si="8"/>
        <v>1610</v>
      </c>
      <c r="L41" s="12">
        <f t="shared" si="8"/>
        <v>1660</v>
      </c>
      <c r="M41" s="12">
        <f t="shared" si="8"/>
        <v>1770</v>
      </c>
      <c r="N41" s="12">
        <f t="shared" si="8"/>
        <v>1900</v>
      </c>
      <c r="O41" s="12">
        <f t="shared" si="8"/>
        <v>2060</v>
      </c>
      <c r="Q41" s="12">
        <f>SUM(D41:O41)</f>
        <v>18990</v>
      </c>
    </row>
    <row r="42" spans="2:17" ht="20.100000000000001" customHeight="1" x14ac:dyDescent="0.25"/>
    <row r="43" spans="2:17" ht="20.100000000000001" customHeight="1" x14ac:dyDescent="0.25">
      <c r="B43" s="13" t="s">
        <v>54</v>
      </c>
      <c r="C43" s="14" t="str">
        <f>IF(COUNT(D43:O43)=0,"",IF(AVERAGE(M43:O43)&gt;AVERAGE(D43:F43)*1.05,"▲",IF(AVERAGE(M43:O43)&lt;AVERAGE(D43:F43)*0.95,"▼","►")))</f>
        <v>▲</v>
      </c>
      <c r="D43" s="15">
        <f t="shared" ref="D43:O43" si="9">D35-D41</f>
        <v>39330</v>
      </c>
      <c r="E43" s="15">
        <f t="shared" si="9"/>
        <v>40778</v>
      </c>
      <c r="F43" s="15">
        <f t="shared" si="9"/>
        <v>45452</v>
      </c>
      <c r="G43" s="15">
        <f t="shared" si="9"/>
        <v>44761</v>
      </c>
      <c r="H43" s="15">
        <f t="shared" si="9"/>
        <v>46650</v>
      </c>
      <c r="I43" s="15">
        <f t="shared" si="9"/>
        <v>48709</v>
      </c>
      <c r="J43" s="15">
        <f t="shared" si="9"/>
        <v>50158</v>
      </c>
      <c r="K43" s="15">
        <f t="shared" si="9"/>
        <v>49485</v>
      </c>
      <c r="L43" s="15">
        <f t="shared" si="9"/>
        <v>54636</v>
      </c>
      <c r="M43" s="15">
        <f t="shared" si="9"/>
        <v>54422</v>
      </c>
      <c r="N43" s="15">
        <f t="shared" si="9"/>
        <v>57423</v>
      </c>
      <c r="O43" s="15">
        <f t="shared" si="9"/>
        <v>66895</v>
      </c>
      <c r="Q43" s="15">
        <f>SUM(D43:O43)</f>
        <v>598699</v>
      </c>
    </row>
    <row r="44" spans="2:17" ht="20.100000000000001" customHeight="1" x14ac:dyDescent="0.25"/>
    <row r="45" spans="2:17" ht="20.100000000000001" customHeight="1" x14ac:dyDescent="0.25">
      <c r="B45" s="20" t="s">
        <v>55</v>
      </c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</row>
    <row r="46" spans="2:17" ht="20.100000000000001" customHeight="1" x14ac:dyDescent="0.25">
      <c r="B46" s="20" t="s">
        <v>56</v>
      </c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</row>
    <row r="47" spans="2:17" ht="20.100000000000001" customHeight="1" x14ac:dyDescent="0.25">
      <c r="B47" s="7" t="s">
        <v>57</v>
      </c>
      <c r="C47" s="8" t="s">
        <v>32</v>
      </c>
      <c r="D47" s="9">
        <v>12000</v>
      </c>
      <c r="E47" s="9">
        <v>12000</v>
      </c>
      <c r="F47" s="9">
        <v>12100</v>
      </c>
      <c r="G47" s="9">
        <v>12100</v>
      </c>
      <c r="H47" s="9">
        <v>12200</v>
      </c>
      <c r="I47" s="9">
        <v>12200</v>
      </c>
      <c r="J47" s="9">
        <v>12300</v>
      </c>
      <c r="K47" s="9">
        <v>12300</v>
      </c>
      <c r="L47" s="9">
        <v>12400</v>
      </c>
      <c r="M47" s="9">
        <v>12500</v>
      </c>
      <c r="N47" s="9">
        <v>12600</v>
      </c>
      <c r="O47" s="9">
        <v>12800</v>
      </c>
      <c r="Q47" s="9">
        <f t="shared" ref="Q47:Q54" si="10">SUM(D47:O47)</f>
        <v>147500</v>
      </c>
    </row>
    <row r="48" spans="2:17" ht="20.100000000000001" customHeight="1" x14ac:dyDescent="0.25">
      <c r="B48" s="7" t="s">
        <v>58</v>
      </c>
      <c r="C48" s="8" t="s">
        <v>32</v>
      </c>
      <c r="D48" s="9">
        <v>2000</v>
      </c>
      <c r="E48" s="9">
        <v>2050</v>
      </c>
      <c r="F48" s="9">
        <v>2050</v>
      </c>
      <c r="G48" s="9">
        <v>2100</v>
      </c>
      <c r="H48" s="9">
        <v>2100</v>
      </c>
      <c r="I48" s="9">
        <v>2150</v>
      </c>
      <c r="J48" s="9">
        <v>2150</v>
      </c>
      <c r="K48" s="9">
        <v>2150</v>
      </c>
      <c r="L48" s="9">
        <v>2200</v>
      </c>
      <c r="M48" s="9">
        <v>2200</v>
      </c>
      <c r="N48" s="9">
        <v>2250</v>
      </c>
      <c r="O48" s="9">
        <v>2300</v>
      </c>
      <c r="Q48" s="9">
        <f t="shared" si="10"/>
        <v>25700</v>
      </c>
    </row>
    <row r="49" spans="2:17" ht="20.100000000000001" customHeight="1" x14ac:dyDescent="0.25">
      <c r="B49" s="7" t="s">
        <v>59</v>
      </c>
      <c r="C49" s="8" t="s">
        <v>32</v>
      </c>
      <c r="D49" s="9">
        <v>2600</v>
      </c>
      <c r="E49" s="9">
        <v>2610</v>
      </c>
      <c r="F49" s="9">
        <v>2620</v>
      </c>
      <c r="G49" s="9">
        <v>2630</v>
      </c>
      <c r="H49" s="9">
        <v>2640</v>
      </c>
      <c r="I49" s="9">
        <v>2650</v>
      </c>
      <c r="J49" s="9">
        <v>2660</v>
      </c>
      <c r="K49" s="9">
        <v>2660</v>
      </c>
      <c r="L49" s="9">
        <v>2670</v>
      </c>
      <c r="M49" s="9">
        <v>2680</v>
      </c>
      <c r="N49" s="9">
        <v>2690</v>
      </c>
      <c r="O49" s="9">
        <v>2700</v>
      </c>
      <c r="Q49" s="9">
        <f t="shared" si="10"/>
        <v>31810</v>
      </c>
    </row>
    <row r="50" spans="2:17" ht="20.100000000000001" customHeight="1" x14ac:dyDescent="0.25">
      <c r="B50" s="7" t="s">
        <v>60</v>
      </c>
      <c r="C50" s="8" t="s">
        <v>32</v>
      </c>
      <c r="D50" s="9">
        <v>600</v>
      </c>
      <c r="E50" s="9">
        <v>650</v>
      </c>
      <c r="F50" s="9">
        <v>700</v>
      </c>
      <c r="G50" s="9">
        <v>720</v>
      </c>
      <c r="H50" s="9">
        <v>750</v>
      </c>
      <c r="I50" s="9">
        <v>780</v>
      </c>
      <c r="J50" s="9">
        <v>800</v>
      </c>
      <c r="K50" s="9">
        <v>790</v>
      </c>
      <c r="L50" s="9">
        <v>820</v>
      </c>
      <c r="M50" s="9">
        <v>850</v>
      </c>
      <c r="N50" s="9">
        <v>900</v>
      </c>
      <c r="O50" s="9">
        <v>950</v>
      </c>
      <c r="Q50" s="9">
        <f t="shared" si="10"/>
        <v>9310</v>
      </c>
    </row>
    <row r="51" spans="2:17" ht="20.100000000000001" customHeight="1" x14ac:dyDescent="0.25">
      <c r="B51" s="7" t="s">
        <v>61</v>
      </c>
      <c r="C51" s="8" t="s">
        <v>32</v>
      </c>
      <c r="D51" s="9">
        <v>900</v>
      </c>
      <c r="E51" s="9">
        <v>900</v>
      </c>
      <c r="F51" s="9">
        <v>950</v>
      </c>
      <c r="G51" s="9">
        <v>950</v>
      </c>
      <c r="H51" s="9">
        <v>1000</v>
      </c>
      <c r="I51" s="9">
        <v>1000</v>
      </c>
      <c r="J51" s="9">
        <v>1050</v>
      </c>
      <c r="K51" s="9">
        <v>1050</v>
      </c>
      <c r="L51" s="9">
        <v>1100</v>
      </c>
      <c r="M51" s="9">
        <v>1100</v>
      </c>
      <c r="N51" s="9">
        <v>1150</v>
      </c>
      <c r="O51" s="9">
        <v>1200</v>
      </c>
      <c r="Q51" s="9">
        <f t="shared" si="10"/>
        <v>12350</v>
      </c>
    </row>
    <row r="52" spans="2:17" ht="20.100000000000001" customHeight="1" x14ac:dyDescent="0.25">
      <c r="B52" s="7" t="s">
        <v>62</v>
      </c>
      <c r="C52" s="8" t="s">
        <v>32</v>
      </c>
      <c r="D52" s="9">
        <v>200</v>
      </c>
      <c r="E52" s="9">
        <v>0</v>
      </c>
      <c r="F52" s="9">
        <v>150</v>
      </c>
      <c r="G52" s="9">
        <v>100</v>
      </c>
      <c r="H52" s="9">
        <v>250</v>
      </c>
      <c r="I52" s="9">
        <v>0</v>
      </c>
      <c r="J52" s="9">
        <v>100</v>
      </c>
      <c r="K52" s="9">
        <v>0</v>
      </c>
      <c r="L52" s="9">
        <v>200</v>
      </c>
      <c r="M52" s="9">
        <v>100</v>
      </c>
      <c r="N52" s="9">
        <v>300</v>
      </c>
      <c r="O52" s="9">
        <v>0</v>
      </c>
      <c r="Q52" s="9">
        <f t="shared" si="10"/>
        <v>1400</v>
      </c>
    </row>
    <row r="53" spans="2:17" ht="20.100000000000001" customHeight="1" x14ac:dyDescent="0.25">
      <c r="B53" s="7" t="s">
        <v>63</v>
      </c>
      <c r="C53" s="8" t="s">
        <v>32</v>
      </c>
      <c r="D53" s="9">
        <v>150</v>
      </c>
      <c r="E53" s="9">
        <v>150</v>
      </c>
      <c r="F53" s="9">
        <v>150</v>
      </c>
      <c r="G53" s="9">
        <v>180</v>
      </c>
      <c r="H53" s="9">
        <v>180</v>
      </c>
      <c r="I53" s="9">
        <v>180</v>
      </c>
      <c r="J53" s="9">
        <v>180</v>
      </c>
      <c r="K53" s="9">
        <v>180</v>
      </c>
      <c r="L53" s="9">
        <v>200</v>
      </c>
      <c r="M53" s="9">
        <v>200</v>
      </c>
      <c r="N53" s="9">
        <v>220</v>
      </c>
      <c r="O53" s="9">
        <v>220</v>
      </c>
      <c r="Q53" s="9">
        <f t="shared" si="10"/>
        <v>2190</v>
      </c>
    </row>
    <row r="54" spans="2:17" ht="20.100000000000001" customHeight="1" x14ac:dyDescent="0.25">
      <c r="B54" s="10" t="s">
        <v>64</v>
      </c>
      <c r="C54" s="11" t="str">
        <f>IF(COUNT(D54:O54)=0,"",IF(AVERAGE(M54:O54)&gt;AVERAGE(D54:F54)*1.05,"▲",IF(AVERAGE(M54:O54)&lt;AVERAGE(D54:F54)*0.95,"▼","►")))</f>
        <v>▲</v>
      </c>
      <c r="D54" s="12">
        <f t="shared" ref="D54:O54" si="11">SUM(D47:D53)</f>
        <v>18450</v>
      </c>
      <c r="E54" s="12">
        <f t="shared" si="11"/>
        <v>18360</v>
      </c>
      <c r="F54" s="12">
        <f t="shared" si="11"/>
        <v>18720</v>
      </c>
      <c r="G54" s="12">
        <f t="shared" si="11"/>
        <v>18780</v>
      </c>
      <c r="H54" s="12">
        <f t="shared" si="11"/>
        <v>19120</v>
      </c>
      <c r="I54" s="12">
        <f t="shared" si="11"/>
        <v>18960</v>
      </c>
      <c r="J54" s="12">
        <f t="shared" si="11"/>
        <v>19240</v>
      </c>
      <c r="K54" s="12">
        <f t="shared" si="11"/>
        <v>19130</v>
      </c>
      <c r="L54" s="12">
        <f t="shared" si="11"/>
        <v>19590</v>
      </c>
      <c r="M54" s="12">
        <f t="shared" si="11"/>
        <v>19630</v>
      </c>
      <c r="N54" s="12">
        <f t="shared" si="11"/>
        <v>20110</v>
      </c>
      <c r="O54" s="12">
        <f t="shared" si="11"/>
        <v>20170</v>
      </c>
      <c r="Q54" s="12">
        <f t="shared" si="10"/>
        <v>230260</v>
      </c>
    </row>
    <row r="55" spans="2:17" ht="20.100000000000001" customHeight="1" x14ac:dyDescent="0.25"/>
    <row r="56" spans="2:17" ht="20.100000000000001" customHeight="1" x14ac:dyDescent="0.25">
      <c r="B56" s="20" t="s">
        <v>65</v>
      </c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</row>
    <row r="57" spans="2:17" ht="20.100000000000001" customHeight="1" x14ac:dyDescent="0.25">
      <c r="B57" s="7" t="s">
        <v>66</v>
      </c>
      <c r="C57" s="8" t="s">
        <v>32</v>
      </c>
      <c r="D57" s="9">
        <v>450</v>
      </c>
      <c r="E57" s="9">
        <v>450</v>
      </c>
      <c r="F57" s="9">
        <v>450</v>
      </c>
      <c r="G57" s="9">
        <v>450</v>
      </c>
      <c r="H57" s="9">
        <v>450</v>
      </c>
      <c r="I57" s="9">
        <v>450</v>
      </c>
      <c r="J57" s="9">
        <v>450</v>
      </c>
      <c r="K57" s="9">
        <v>450</v>
      </c>
      <c r="L57" s="9">
        <v>450</v>
      </c>
      <c r="M57" s="9">
        <v>450</v>
      </c>
      <c r="N57" s="9">
        <v>450</v>
      </c>
      <c r="O57" s="9">
        <v>450</v>
      </c>
      <c r="Q57" s="9">
        <f>SUM(D57:O57)</f>
        <v>5400</v>
      </c>
    </row>
    <row r="58" spans="2:17" ht="20.100000000000001" customHeight="1" x14ac:dyDescent="0.25">
      <c r="B58" s="7" t="s">
        <v>67</v>
      </c>
      <c r="C58" s="8" t="s">
        <v>32</v>
      </c>
      <c r="D58" s="9">
        <v>0</v>
      </c>
      <c r="E58" s="9">
        <v>150</v>
      </c>
      <c r="F58" s="9">
        <v>0</v>
      </c>
      <c r="G58" s="9">
        <v>200</v>
      </c>
      <c r="H58" s="9">
        <v>0</v>
      </c>
      <c r="I58" s="9">
        <v>150</v>
      </c>
      <c r="J58" s="9">
        <v>0</v>
      </c>
      <c r="K58" s="9">
        <v>250</v>
      </c>
      <c r="L58" s="9">
        <v>0</v>
      </c>
      <c r="M58" s="9">
        <v>150</v>
      </c>
      <c r="N58" s="9">
        <v>0</v>
      </c>
      <c r="O58" s="9">
        <v>300</v>
      </c>
      <c r="Q58" s="9">
        <f>SUM(D58:O58)</f>
        <v>1200</v>
      </c>
    </row>
    <row r="59" spans="2:17" ht="20.100000000000001" customHeight="1" x14ac:dyDescent="0.25">
      <c r="B59" s="7" t="s">
        <v>68</v>
      </c>
      <c r="C59" s="8" t="s">
        <v>32</v>
      </c>
      <c r="D59" s="9">
        <v>1200</v>
      </c>
      <c r="E59" s="9">
        <v>1200</v>
      </c>
      <c r="F59" s="9">
        <v>1250</v>
      </c>
      <c r="G59" s="9">
        <v>1250</v>
      </c>
      <c r="H59" s="9">
        <v>1300</v>
      </c>
      <c r="I59" s="9">
        <v>1300</v>
      </c>
      <c r="J59" s="9">
        <v>1350</v>
      </c>
      <c r="K59" s="9">
        <v>1350</v>
      </c>
      <c r="L59" s="9">
        <v>1400</v>
      </c>
      <c r="M59" s="9">
        <v>1450</v>
      </c>
      <c r="N59" s="9">
        <v>1500</v>
      </c>
      <c r="O59" s="9">
        <v>1600</v>
      </c>
      <c r="Q59" s="9">
        <f>SUM(D59:O59)</f>
        <v>16150</v>
      </c>
    </row>
    <row r="60" spans="2:17" ht="20.100000000000001" customHeight="1" x14ac:dyDescent="0.25">
      <c r="B60" s="7" t="s">
        <v>69</v>
      </c>
      <c r="C60" s="8" t="s">
        <v>32</v>
      </c>
      <c r="D60" s="9">
        <v>250</v>
      </c>
      <c r="E60" s="9">
        <v>260</v>
      </c>
      <c r="F60" s="9">
        <v>260</v>
      </c>
      <c r="G60" s="9">
        <v>270</v>
      </c>
      <c r="H60" s="9">
        <v>270</v>
      </c>
      <c r="I60" s="9">
        <v>280</v>
      </c>
      <c r="J60" s="9">
        <v>280</v>
      </c>
      <c r="K60" s="9">
        <v>280</v>
      </c>
      <c r="L60" s="9">
        <v>290</v>
      </c>
      <c r="M60" s="9">
        <v>300</v>
      </c>
      <c r="N60" s="9">
        <v>300</v>
      </c>
      <c r="O60" s="9">
        <v>320</v>
      </c>
      <c r="Q60" s="9">
        <f>SUM(D60:O60)</f>
        <v>3360</v>
      </c>
    </row>
    <row r="61" spans="2:17" ht="20.100000000000001" customHeight="1" x14ac:dyDescent="0.25">
      <c r="B61" s="10" t="s">
        <v>70</v>
      </c>
      <c r="C61" s="11" t="str">
        <f>IF(COUNT(D61:O61)=0,"",IF(AVERAGE(M61:O61)&gt;AVERAGE(D61:F61)*1.05,"▲",IF(AVERAGE(M61:O61)&lt;AVERAGE(D61:F61)*0.95,"▼","►")))</f>
        <v>▲</v>
      </c>
      <c r="D61" s="12">
        <f t="shared" ref="D61:O61" si="12">SUM(D57:D60)</f>
        <v>1900</v>
      </c>
      <c r="E61" s="12">
        <f t="shared" si="12"/>
        <v>2060</v>
      </c>
      <c r="F61" s="12">
        <f t="shared" si="12"/>
        <v>1960</v>
      </c>
      <c r="G61" s="12">
        <f t="shared" si="12"/>
        <v>2170</v>
      </c>
      <c r="H61" s="12">
        <f t="shared" si="12"/>
        <v>2020</v>
      </c>
      <c r="I61" s="12">
        <f t="shared" si="12"/>
        <v>2180</v>
      </c>
      <c r="J61" s="12">
        <f t="shared" si="12"/>
        <v>2080</v>
      </c>
      <c r="K61" s="12">
        <f t="shared" si="12"/>
        <v>2330</v>
      </c>
      <c r="L61" s="12">
        <f t="shared" si="12"/>
        <v>2140</v>
      </c>
      <c r="M61" s="12">
        <f t="shared" si="12"/>
        <v>2350</v>
      </c>
      <c r="N61" s="12">
        <f t="shared" si="12"/>
        <v>2250</v>
      </c>
      <c r="O61" s="12">
        <f t="shared" si="12"/>
        <v>2670</v>
      </c>
      <c r="Q61" s="12">
        <f>SUM(D61:O61)</f>
        <v>26110</v>
      </c>
    </row>
    <row r="62" spans="2:17" ht="20.100000000000001" customHeight="1" x14ac:dyDescent="0.25"/>
    <row r="63" spans="2:17" ht="20.100000000000001" customHeight="1" x14ac:dyDescent="0.25">
      <c r="B63" s="20" t="s">
        <v>71</v>
      </c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</row>
    <row r="64" spans="2:17" ht="20.100000000000001" customHeight="1" x14ac:dyDescent="0.25">
      <c r="B64" s="7" t="s">
        <v>72</v>
      </c>
      <c r="C64" s="8" t="s">
        <v>32</v>
      </c>
      <c r="D64" s="9">
        <v>60</v>
      </c>
      <c r="E64" s="9">
        <v>60</v>
      </c>
      <c r="F64" s="9">
        <v>60</v>
      </c>
      <c r="G64" s="9">
        <v>60</v>
      </c>
      <c r="H64" s="9">
        <v>60</v>
      </c>
      <c r="I64" s="9">
        <v>60</v>
      </c>
      <c r="J64" s="9">
        <v>60</v>
      </c>
      <c r="K64" s="9">
        <v>60</v>
      </c>
      <c r="L64" s="9">
        <v>60</v>
      </c>
      <c r="M64" s="9">
        <v>60</v>
      </c>
      <c r="N64" s="9">
        <v>60</v>
      </c>
      <c r="O64" s="9">
        <v>60</v>
      </c>
      <c r="Q64" s="9">
        <f t="shared" ref="Q64:Q69" si="13">SUM(D64:O64)</f>
        <v>720</v>
      </c>
    </row>
    <row r="65" spans="2:17" ht="20.100000000000001" customHeight="1" x14ac:dyDescent="0.25">
      <c r="B65" s="7" t="s">
        <v>73</v>
      </c>
      <c r="C65" s="8" t="s">
        <v>32</v>
      </c>
      <c r="D65" s="9">
        <v>100</v>
      </c>
      <c r="E65" s="9">
        <v>100</v>
      </c>
      <c r="F65" s="9">
        <v>100</v>
      </c>
      <c r="G65" s="9">
        <v>100</v>
      </c>
      <c r="H65" s="9">
        <v>100</v>
      </c>
      <c r="I65" s="9">
        <v>100</v>
      </c>
      <c r="J65" s="9">
        <v>100</v>
      </c>
      <c r="K65" s="9">
        <v>100</v>
      </c>
      <c r="L65" s="9">
        <v>100</v>
      </c>
      <c r="M65" s="9">
        <v>100</v>
      </c>
      <c r="N65" s="9">
        <v>100</v>
      </c>
      <c r="O65" s="9">
        <v>100</v>
      </c>
      <c r="Q65" s="9">
        <f t="shared" si="13"/>
        <v>1200</v>
      </c>
    </row>
    <row r="66" spans="2:17" ht="20.100000000000001" customHeight="1" x14ac:dyDescent="0.25">
      <c r="B66" s="7" t="s">
        <v>74</v>
      </c>
      <c r="C66" s="8" t="s">
        <v>32</v>
      </c>
      <c r="D66" s="9">
        <v>220</v>
      </c>
      <c r="E66" s="9">
        <v>220</v>
      </c>
      <c r="F66" s="9">
        <v>220</v>
      </c>
      <c r="G66" s="9">
        <v>220</v>
      </c>
      <c r="H66" s="9">
        <v>220</v>
      </c>
      <c r="I66" s="9">
        <v>220</v>
      </c>
      <c r="J66" s="9">
        <v>220</v>
      </c>
      <c r="K66" s="9">
        <v>220</v>
      </c>
      <c r="L66" s="9">
        <v>220</v>
      </c>
      <c r="M66" s="9">
        <v>220</v>
      </c>
      <c r="N66" s="9">
        <v>220</v>
      </c>
      <c r="O66" s="9">
        <v>220</v>
      </c>
      <c r="Q66" s="9">
        <f t="shared" si="13"/>
        <v>2640</v>
      </c>
    </row>
    <row r="67" spans="2:17" ht="20.100000000000001" customHeight="1" x14ac:dyDescent="0.25">
      <c r="B67" s="7" t="s">
        <v>75</v>
      </c>
      <c r="C67" s="8" t="s">
        <v>32</v>
      </c>
      <c r="D67" s="9">
        <v>150</v>
      </c>
      <c r="E67" s="9">
        <v>150</v>
      </c>
      <c r="F67" s="9">
        <v>150</v>
      </c>
      <c r="G67" s="9">
        <v>150</v>
      </c>
      <c r="H67" s="9">
        <v>150</v>
      </c>
      <c r="I67" s="9">
        <v>150</v>
      </c>
      <c r="J67" s="9">
        <v>150</v>
      </c>
      <c r="K67" s="9">
        <v>150</v>
      </c>
      <c r="L67" s="9">
        <v>150</v>
      </c>
      <c r="M67" s="9">
        <v>150</v>
      </c>
      <c r="N67" s="9">
        <v>150</v>
      </c>
      <c r="O67" s="9">
        <v>150</v>
      </c>
      <c r="Q67" s="9">
        <f t="shared" si="13"/>
        <v>1800</v>
      </c>
    </row>
    <row r="68" spans="2:17" ht="20.100000000000001" customHeight="1" x14ac:dyDescent="0.25">
      <c r="B68" s="7" t="s">
        <v>76</v>
      </c>
      <c r="C68" s="8" t="s">
        <v>32</v>
      </c>
      <c r="D68" s="9">
        <v>50</v>
      </c>
      <c r="E68" s="9">
        <v>40</v>
      </c>
      <c r="F68" s="9">
        <v>60</v>
      </c>
      <c r="G68" s="9">
        <v>45</v>
      </c>
      <c r="H68" s="9">
        <v>55</v>
      </c>
      <c r="I68" s="9">
        <v>50</v>
      </c>
      <c r="J68" s="9">
        <v>60</v>
      </c>
      <c r="K68" s="9">
        <v>55</v>
      </c>
      <c r="L68" s="9">
        <v>60</v>
      </c>
      <c r="M68" s="9">
        <v>50</v>
      </c>
      <c r="N68" s="9">
        <v>65</v>
      </c>
      <c r="O68" s="9">
        <v>60</v>
      </c>
      <c r="Q68" s="9">
        <f t="shared" si="13"/>
        <v>650</v>
      </c>
    </row>
    <row r="69" spans="2:17" ht="20.100000000000001" customHeight="1" x14ac:dyDescent="0.25">
      <c r="B69" s="10" t="s">
        <v>77</v>
      </c>
      <c r="C69" s="11" t="str">
        <f>IF(COUNT(D69:O69)=0,"",IF(AVERAGE(M69:O69)&gt;AVERAGE(D69:F69)*1.05,"▲",IF(AVERAGE(M69:O69)&lt;AVERAGE(D69:F69)*0.95,"▼","►")))</f>
        <v>►</v>
      </c>
      <c r="D69" s="12">
        <f t="shared" ref="D69:O69" si="14">SUM(D64:D68)</f>
        <v>580</v>
      </c>
      <c r="E69" s="12">
        <f t="shared" si="14"/>
        <v>570</v>
      </c>
      <c r="F69" s="12">
        <f t="shared" si="14"/>
        <v>590</v>
      </c>
      <c r="G69" s="12">
        <f t="shared" si="14"/>
        <v>575</v>
      </c>
      <c r="H69" s="12">
        <f t="shared" si="14"/>
        <v>585</v>
      </c>
      <c r="I69" s="12">
        <f t="shared" si="14"/>
        <v>580</v>
      </c>
      <c r="J69" s="12">
        <f t="shared" si="14"/>
        <v>590</v>
      </c>
      <c r="K69" s="12">
        <f t="shared" si="14"/>
        <v>585</v>
      </c>
      <c r="L69" s="12">
        <f t="shared" si="14"/>
        <v>590</v>
      </c>
      <c r="M69" s="12">
        <f t="shared" si="14"/>
        <v>580</v>
      </c>
      <c r="N69" s="12">
        <f t="shared" si="14"/>
        <v>595</v>
      </c>
      <c r="O69" s="12">
        <f t="shared" si="14"/>
        <v>590</v>
      </c>
      <c r="Q69" s="12">
        <f t="shared" si="13"/>
        <v>7010</v>
      </c>
    </row>
    <row r="70" spans="2:17" ht="20.100000000000001" customHeight="1" x14ac:dyDescent="0.25"/>
    <row r="71" spans="2:17" ht="20.100000000000001" customHeight="1" x14ac:dyDescent="0.25">
      <c r="B71" s="20" t="s">
        <v>78</v>
      </c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</row>
    <row r="72" spans="2:17" ht="20.100000000000001" customHeight="1" x14ac:dyDescent="0.25">
      <c r="B72" s="7" t="s">
        <v>79</v>
      </c>
      <c r="C72" s="8" t="s">
        <v>32</v>
      </c>
      <c r="D72" s="9">
        <v>2200</v>
      </c>
      <c r="E72" s="9">
        <v>2200</v>
      </c>
      <c r="F72" s="9">
        <v>2200</v>
      </c>
      <c r="G72" s="9">
        <v>2200</v>
      </c>
      <c r="H72" s="9">
        <v>2200</v>
      </c>
      <c r="I72" s="9">
        <v>2200</v>
      </c>
      <c r="J72" s="9">
        <v>2200</v>
      </c>
      <c r="K72" s="9">
        <v>2200</v>
      </c>
      <c r="L72" s="9">
        <v>2200</v>
      </c>
      <c r="M72" s="9">
        <v>2200</v>
      </c>
      <c r="N72" s="9">
        <v>2200</v>
      </c>
      <c r="O72" s="9">
        <v>2200</v>
      </c>
      <c r="Q72" s="9">
        <f t="shared" ref="Q72:Q85" si="15">SUM(D72:O72)</f>
        <v>26400</v>
      </c>
    </row>
    <row r="73" spans="2:17" ht="20.100000000000001" customHeight="1" x14ac:dyDescent="0.25">
      <c r="B73" s="7" t="s">
        <v>80</v>
      </c>
      <c r="C73" s="8" t="s">
        <v>32</v>
      </c>
      <c r="D73" s="9">
        <v>150</v>
      </c>
      <c r="E73" s="9">
        <v>120</v>
      </c>
      <c r="F73" s="9">
        <v>200</v>
      </c>
      <c r="G73" s="9">
        <v>100</v>
      </c>
      <c r="H73" s="9">
        <v>180</v>
      </c>
      <c r="I73" s="9">
        <v>150</v>
      </c>
      <c r="J73" s="9">
        <v>220</v>
      </c>
      <c r="K73" s="9">
        <v>300</v>
      </c>
      <c r="L73" s="9">
        <v>120</v>
      </c>
      <c r="M73" s="9">
        <v>160</v>
      </c>
      <c r="N73" s="9">
        <v>180</v>
      </c>
      <c r="O73" s="9">
        <v>250</v>
      </c>
      <c r="Q73" s="9">
        <f t="shared" si="15"/>
        <v>2130</v>
      </c>
    </row>
    <row r="74" spans="2:17" ht="20.100000000000001" customHeight="1" x14ac:dyDescent="0.25">
      <c r="B74" s="7" t="s">
        <v>81</v>
      </c>
      <c r="C74" s="8" t="s">
        <v>32</v>
      </c>
      <c r="D74" s="9">
        <v>120</v>
      </c>
      <c r="E74" s="9">
        <v>100</v>
      </c>
      <c r="F74" s="9">
        <v>130</v>
      </c>
      <c r="G74" s="9">
        <v>110</v>
      </c>
      <c r="H74" s="9">
        <v>120</v>
      </c>
      <c r="I74" s="9">
        <v>115</v>
      </c>
      <c r="J74" s="9">
        <v>125</v>
      </c>
      <c r="K74" s="9">
        <v>130</v>
      </c>
      <c r="L74" s="9">
        <v>115</v>
      </c>
      <c r="M74" s="9">
        <v>120</v>
      </c>
      <c r="N74" s="9">
        <v>125</v>
      </c>
      <c r="O74" s="9">
        <v>140</v>
      </c>
      <c r="Q74" s="9">
        <f t="shared" si="15"/>
        <v>1450</v>
      </c>
    </row>
    <row r="75" spans="2:17" ht="20.100000000000001" customHeight="1" x14ac:dyDescent="0.25">
      <c r="B75" s="7" t="s">
        <v>82</v>
      </c>
      <c r="C75" s="8" t="s">
        <v>32</v>
      </c>
      <c r="D75" s="9">
        <v>280</v>
      </c>
      <c r="E75" s="9">
        <v>260</v>
      </c>
      <c r="F75" s="9">
        <v>240</v>
      </c>
      <c r="G75" s="9">
        <v>220</v>
      </c>
      <c r="H75" s="9">
        <v>210</v>
      </c>
      <c r="I75" s="9">
        <v>220</v>
      </c>
      <c r="J75" s="9">
        <v>240</v>
      </c>
      <c r="K75" s="9">
        <v>250</v>
      </c>
      <c r="L75" s="9">
        <v>260</v>
      </c>
      <c r="M75" s="9">
        <v>280</v>
      </c>
      <c r="N75" s="9">
        <v>300</v>
      </c>
      <c r="O75" s="9">
        <v>330</v>
      </c>
      <c r="Q75" s="9">
        <f t="shared" si="15"/>
        <v>3090</v>
      </c>
    </row>
    <row r="76" spans="2:17" ht="20.100000000000001" customHeight="1" x14ac:dyDescent="0.25">
      <c r="B76" s="7" t="s">
        <v>83</v>
      </c>
      <c r="C76" s="8" t="s">
        <v>32</v>
      </c>
      <c r="D76" s="9">
        <v>90</v>
      </c>
      <c r="E76" s="9">
        <v>90</v>
      </c>
      <c r="F76" s="9">
        <v>90</v>
      </c>
      <c r="G76" s="9">
        <v>90</v>
      </c>
      <c r="H76" s="9">
        <v>90</v>
      </c>
      <c r="I76" s="9">
        <v>90</v>
      </c>
      <c r="J76" s="9">
        <v>90</v>
      </c>
      <c r="K76" s="9">
        <v>90</v>
      </c>
      <c r="L76" s="9">
        <v>90</v>
      </c>
      <c r="M76" s="9">
        <v>90</v>
      </c>
      <c r="N76" s="9">
        <v>90</v>
      </c>
      <c r="O76" s="9">
        <v>90</v>
      </c>
      <c r="Q76" s="9">
        <f t="shared" si="15"/>
        <v>1080</v>
      </c>
    </row>
    <row r="77" spans="2:17" ht="20.100000000000001" customHeight="1" x14ac:dyDescent="0.25">
      <c r="B77" s="7" t="s">
        <v>84</v>
      </c>
      <c r="C77" s="8" t="s">
        <v>32</v>
      </c>
      <c r="D77" s="9">
        <v>1200</v>
      </c>
      <c r="E77" s="9">
        <v>1250</v>
      </c>
      <c r="F77" s="9">
        <v>1300</v>
      </c>
      <c r="G77" s="9">
        <v>1400</v>
      </c>
      <c r="H77" s="9">
        <v>1500</v>
      </c>
      <c r="I77" s="9">
        <v>1600</v>
      </c>
      <c r="J77" s="9">
        <v>1550</v>
      </c>
      <c r="K77" s="9">
        <v>1500</v>
      </c>
      <c r="L77" s="9">
        <v>1650</v>
      </c>
      <c r="M77" s="9">
        <v>1750</v>
      </c>
      <c r="N77" s="9">
        <v>1900</v>
      </c>
      <c r="O77" s="9">
        <v>2100</v>
      </c>
      <c r="Q77" s="9">
        <f t="shared" si="15"/>
        <v>18700</v>
      </c>
    </row>
    <row r="78" spans="2:17" ht="20.100000000000001" customHeight="1" x14ac:dyDescent="0.25">
      <c r="B78" s="7" t="s">
        <v>85</v>
      </c>
      <c r="C78" s="8" t="s">
        <v>32</v>
      </c>
      <c r="D78" s="9">
        <v>650</v>
      </c>
      <c r="E78" s="9">
        <v>650</v>
      </c>
      <c r="F78" s="9">
        <v>650</v>
      </c>
      <c r="G78" s="9">
        <v>650</v>
      </c>
      <c r="H78" s="9">
        <v>650</v>
      </c>
      <c r="I78" s="9">
        <v>650</v>
      </c>
      <c r="J78" s="9">
        <v>650</v>
      </c>
      <c r="K78" s="9">
        <v>650</v>
      </c>
      <c r="L78" s="9">
        <v>650</v>
      </c>
      <c r="M78" s="9">
        <v>650</v>
      </c>
      <c r="N78" s="9">
        <v>650</v>
      </c>
      <c r="O78" s="9">
        <v>650</v>
      </c>
      <c r="Q78" s="9">
        <f t="shared" si="15"/>
        <v>7800</v>
      </c>
    </row>
    <row r="79" spans="2:17" ht="20.100000000000001" customHeight="1" x14ac:dyDescent="0.25">
      <c r="B79" s="7" t="s">
        <v>86</v>
      </c>
      <c r="C79" s="8" t="s">
        <v>32</v>
      </c>
      <c r="D79" s="9">
        <v>80</v>
      </c>
      <c r="E79" s="9">
        <v>80</v>
      </c>
      <c r="F79" s="9">
        <v>80</v>
      </c>
      <c r="G79" s="9">
        <v>80</v>
      </c>
      <c r="H79" s="9">
        <v>80</v>
      </c>
      <c r="I79" s="9">
        <v>80</v>
      </c>
      <c r="J79" s="9">
        <v>80</v>
      </c>
      <c r="K79" s="9">
        <v>80</v>
      </c>
      <c r="L79" s="9">
        <v>80</v>
      </c>
      <c r="M79" s="9">
        <v>80</v>
      </c>
      <c r="N79" s="9">
        <v>80</v>
      </c>
      <c r="O79" s="9">
        <v>80</v>
      </c>
      <c r="Q79" s="9">
        <f t="shared" si="15"/>
        <v>960</v>
      </c>
    </row>
    <row r="80" spans="2:17" ht="20.100000000000001" customHeight="1" x14ac:dyDescent="0.25">
      <c r="B80" s="7" t="s">
        <v>87</v>
      </c>
      <c r="C80" s="8" t="s">
        <v>32</v>
      </c>
      <c r="D80" s="9">
        <v>140</v>
      </c>
      <c r="E80" s="9">
        <v>145</v>
      </c>
      <c r="F80" s="9">
        <v>150</v>
      </c>
      <c r="G80" s="9">
        <v>150</v>
      </c>
      <c r="H80" s="9">
        <v>155</v>
      </c>
      <c r="I80" s="9">
        <v>160</v>
      </c>
      <c r="J80" s="9">
        <v>165</v>
      </c>
      <c r="K80" s="9">
        <v>160</v>
      </c>
      <c r="L80" s="9">
        <v>170</v>
      </c>
      <c r="M80" s="9">
        <v>175</v>
      </c>
      <c r="N80" s="9">
        <v>180</v>
      </c>
      <c r="O80" s="9">
        <v>190</v>
      </c>
      <c r="Q80" s="9">
        <f t="shared" si="15"/>
        <v>1940</v>
      </c>
    </row>
    <row r="81" spans="2:17" ht="20.100000000000001" customHeight="1" x14ac:dyDescent="0.25">
      <c r="B81" s="7" t="s">
        <v>88</v>
      </c>
      <c r="C81" s="8" t="s">
        <v>32</v>
      </c>
      <c r="D81" s="9">
        <v>500</v>
      </c>
      <c r="E81" s="9">
        <v>500</v>
      </c>
      <c r="F81" s="9">
        <v>500</v>
      </c>
      <c r="G81" s="9">
        <v>500</v>
      </c>
      <c r="H81" s="9">
        <v>500</v>
      </c>
      <c r="I81" s="9">
        <v>500</v>
      </c>
      <c r="J81" s="9">
        <v>500</v>
      </c>
      <c r="K81" s="9">
        <v>500</v>
      </c>
      <c r="L81" s="9">
        <v>500</v>
      </c>
      <c r="M81" s="9">
        <v>500</v>
      </c>
      <c r="N81" s="9">
        <v>500</v>
      </c>
      <c r="O81" s="9">
        <v>500</v>
      </c>
      <c r="Q81" s="9">
        <f t="shared" si="15"/>
        <v>6000</v>
      </c>
    </row>
    <row r="82" spans="2:17" ht="20.100000000000001" customHeight="1" x14ac:dyDescent="0.25">
      <c r="B82" s="7" t="s">
        <v>89</v>
      </c>
      <c r="C82" s="8" t="s">
        <v>32</v>
      </c>
      <c r="D82" s="9">
        <v>250</v>
      </c>
      <c r="E82" s="9">
        <v>200</v>
      </c>
      <c r="F82" s="9">
        <v>300</v>
      </c>
      <c r="G82" s="9">
        <v>350</v>
      </c>
      <c r="H82" s="9">
        <v>250</v>
      </c>
      <c r="I82" s="9">
        <v>200</v>
      </c>
      <c r="J82" s="9">
        <v>450</v>
      </c>
      <c r="K82" s="9">
        <v>300</v>
      </c>
      <c r="L82" s="9">
        <v>250</v>
      </c>
      <c r="M82" s="9">
        <v>300</v>
      </c>
      <c r="N82" s="9">
        <v>350</v>
      </c>
      <c r="O82" s="9">
        <v>400</v>
      </c>
      <c r="Q82" s="9">
        <f t="shared" si="15"/>
        <v>3600</v>
      </c>
    </row>
    <row r="83" spans="2:17" ht="20.100000000000001" customHeight="1" x14ac:dyDescent="0.25">
      <c r="B83" s="7" t="s">
        <v>90</v>
      </c>
      <c r="C83" s="8" t="s">
        <v>32</v>
      </c>
      <c r="D83" s="9">
        <v>100</v>
      </c>
      <c r="E83" s="9">
        <v>120</v>
      </c>
      <c r="F83" s="9">
        <v>110</v>
      </c>
      <c r="G83" s="9">
        <v>130</v>
      </c>
      <c r="H83" s="9">
        <v>140</v>
      </c>
      <c r="I83" s="9">
        <v>120</v>
      </c>
      <c r="J83" s="9">
        <v>150</v>
      </c>
      <c r="K83" s="9">
        <v>140</v>
      </c>
      <c r="L83" s="9">
        <v>130</v>
      </c>
      <c r="M83" s="9">
        <v>150</v>
      </c>
      <c r="N83" s="9">
        <v>160</v>
      </c>
      <c r="O83" s="9">
        <v>180</v>
      </c>
      <c r="Q83" s="9">
        <f t="shared" si="15"/>
        <v>1630</v>
      </c>
    </row>
    <row r="84" spans="2:17" ht="20.100000000000001" customHeight="1" x14ac:dyDescent="0.25">
      <c r="B84" s="7" t="s">
        <v>91</v>
      </c>
      <c r="C84" s="8" t="s">
        <v>32</v>
      </c>
      <c r="D84" s="9">
        <v>180</v>
      </c>
      <c r="E84" s="9">
        <v>180</v>
      </c>
      <c r="F84" s="9">
        <v>190</v>
      </c>
      <c r="G84" s="9">
        <v>190</v>
      </c>
      <c r="H84" s="9">
        <v>200</v>
      </c>
      <c r="I84" s="9">
        <v>200</v>
      </c>
      <c r="J84" s="9">
        <v>210</v>
      </c>
      <c r="K84" s="9">
        <v>210</v>
      </c>
      <c r="L84" s="9">
        <v>220</v>
      </c>
      <c r="M84" s="9">
        <v>220</v>
      </c>
      <c r="N84" s="9">
        <v>230</v>
      </c>
      <c r="O84" s="9">
        <v>240</v>
      </c>
      <c r="Q84" s="9">
        <f t="shared" si="15"/>
        <v>2470</v>
      </c>
    </row>
    <row r="85" spans="2:17" ht="20.100000000000001" customHeight="1" x14ac:dyDescent="0.25">
      <c r="B85" s="10" t="s">
        <v>92</v>
      </c>
      <c r="C85" s="11" t="str">
        <f>IF(COUNT(D85:O85)=0,"",IF(AVERAGE(M85:O85)&gt;AVERAGE(D85:F85)*1.05,"▲",IF(AVERAGE(M85:O85)&lt;AVERAGE(D85:F85)*0.95,"▼","►")))</f>
        <v>▲</v>
      </c>
      <c r="D85" s="12">
        <f t="shared" ref="D85:O85" si="16">SUM(D72:D84)</f>
        <v>5940</v>
      </c>
      <c r="E85" s="12">
        <f t="shared" si="16"/>
        <v>5895</v>
      </c>
      <c r="F85" s="12">
        <f t="shared" si="16"/>
        <v>6140</v>
      </c>
      <c r="G85" s="12">
        <f t="shared" si="16"/>
        <v>6170</v>
      </c>
      <c r="H85" s="12">
        <f t="shared" si="16"/>
        <v>6275</v>
      </c>
      <c r="I85" s="12">
        <f t="shared" si="16"/>
        <v>6285</v>
      </c>
      <c r="J85" s="12">
        <f t="shared" si="16"/>
        <v>6630</v>
      </c>
      <c r="K85" s="12">
        <f t="shared" si="16"/>
        <v>6510</v>
      </c>
      <c r="L85" s="12">
        <f t="shared" si="16"/>
        <v>6435</v>
      </c>
      <c r="M85" s="12">
        <f t="shared" si="16"/>
        <v>6675</v>
      </c>
      <c r="N85" s="12">
        <f t="shared" si="16"/>
        <v>6945</v>
      </c>
      <c r="O85" s="12">
        <f t="shared" si="16"/>
        <v>7350</v>
      </c>
      <c r="Q85" s="12">
        <f t="shared" si="15"/>
        <v>77250</v>
      </c>
    </row>
    <row r="86" spans="2:17" ht="20.100000000000001" customHeight="1" x14ac:dyDescent="0.25"/>
    <row r="87" spans="2:17" ht="20.100000000000001" customHeight="1" x14ac:dyDescent="0.25">
      <c r="B87" s="20" t="s">
        <v>93</v>
      </c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</row>
    <row r="88" spans="2:17" ht="20.100000000000001" customHeight="1" x14ac:dyDescent="0.25">
      <c r="B88" s="7" t="s">
        <v>94</v>
      </c>
      <c r="C88" s="8" t="s">
        <v>32</v>
      </c>
      <c r="D88" s="9">
        <v>350</v>
      </c>
      <c r="E88" s="9">
        <v>360</v>
      </c>
      <c r="F88" s="9">
        <v>370</v>
      </c>
      <c r="G88" s="9">
        <v>380</v>
      </c>
      <c r="H88" s="9">
        <v>390</v>
      </c>
      <c r="I88" s="9">
        <v>400</v>
      </c>
      <c r="J88" s="9">
        <v>410</v>
      </c>
      <c r="K88" s="9">
        <v>420</v>
      </c>
      <c r="L88" s="9">
        <v>430</v>
      </c>
      <c r="M88" s="9">
        <v>440</v>
      </c>
      <c r="N88" s="9">
        <v>450</v>
      </c>
      <c r="O88" s="9">
        <v>460</v>
      </c>
      <c r="Q88" s="9">
        <f>SUM(D88:O88)</f>
        <v>4860</v>
      </c>
    </row>
    <row r="89" spans="2:17" ht="20.100000000000001" customHeight="1" x14ac:dyDescent="0.25">
      <c r="B89" s="7" t="s">
        <v>95</v>
      </c>
      <c r="C89" s="8" t="s">
        <v>32</v>
      </c>
      <c r="D89" s="9">
        <v>0</v>
      </c>
      <c r="E89" s="9">
        <v>0</v>
      </c>
      <c r="F89" s="9">
        <v>800</v>
      </c>
      <c r="G89" s="9">
        <v>0</v>
      </c>
      <c r="H89" s="9">
        <v>0</v>
      </c>
      <c r="I89" s="9">
        <v>900</v>
      </c>
      <c r="J89" s="9">
        <v>0</v>
      </c>
      <c r="K89" s="9">
        <v>0</v>
      </c>
      <c r="L89" s="9">
        <v>1000</v>
      </c>
      <c r="M89" s="9">
        <v>0</v>
      </c>
      <c r="N89" s="9">
        <v>0</v>
      </c>
      <c r="O89" s="9">
        <v>1200</v>
      </c>
      <c r="Q89" s="9">
        <f>SUM(D89:O89)</f>
        <v>3900</v>
      </c>
    </row>
    <row r="90" spans="2:17" ht="20.100000000000001" customHeight="1" x14ac:dyDescent="0.25">
      <c r="B90" s="7" t="s">
        <v>96</v>
      </c>
      <c r="C90" s="8" t="s">
        <v>32</v>
      </c>
      <c r="D90" s="9">
        <v>70</v>
      </c>
      <c r="E90" s="9">
        <v>70</v>
      </c>
      <c r="F90" s="9">
        <v>70</v>
      </c>
      <c r="G90" s="9">
        <v>70</v>
      </c>
      <c r="H90" s="9">
        <v>70</v>
      </c>
      <c r="I90" s="9">
        <v>70</v>
      </c>
      <c r="J90" s="9">
        <v>70</v>
      </c>
      <c r="K90" s="9">
        <v>70</v>
      </c>
      <c r="L90" s="9">
        <v>70</v>
      </c>
      <c r="M90" s="9">
        <v>70</v>
      </c>
      <c r="N90" s="9">
        <v>70</v>
      </c>
      <c r="O90" s="9">
        <v>70</v>
      </c>
      <c r="Q90" s="9">
        <f>SUM(D90:O90)</f>
        <v>840</v>
      </c>
    </row>
    <row r="91" spans="2:17" ht="20.100000000000001" customHeight="1" x14ac:dyDescent="0.25">
      <c r="B91" s="10" t="s">
        <v>97</v>
      </c>
      <c r="C91" s="11" t="str">
        <f>IF(COUNT(D91:O91)=0,"",IF(AVERAGE(M91:O91)&gt;AVERAGE(D91:F91)*1.05,"▲",IF(AVERAGE(M91:O91)&lt;AVERAGE(D91:F91)*0.95,"▼","►")))</f>
        <v>▲</v>
      </c>
      <c r="D91" s="12">
        <f t="shared" ref="D91:O91" si="17">SUM(D88:D90)</f>
        <v>420</v>
      </c>
      <c r="E91" s="12">
        <f t="shared" si="17"/>
        <v>430</v>
      </c>
      <c r="F91" s="12">
        <f t="shared" si="17"/>
        <v>1240</v>
      </c>
      <c r="G91" s="12">
        <f t="shared" si="17"/>
        <v>450</v>
      </c>
      <c r="H91" s="12">
        <f t="shared" si="17"/>
        <v>460</v>
      </c>
      <c r="I91" s="12">
        <f t="shared" si="17"/>
        <v>1370</v>
      </c>
      <c r="J91" s="12">
        <f t="shared" si="17"/>
        <v>480</v>
      </c>
      <c r="K91" s="12">
        <f t="shared" si="17"/>
        <v>490</v>
      </c>
      <c r="L91" s="12">
        <f t="shared" si="17"/>
        <v>1500</v>
      </c>
      <c r="M91" s="12">
        <f t="shared" si="17"/>
        <v>510</v>
      </c>
      <c r="N91" s="12">
        <f t="shared" si="17"/>
        <v>520</v>
      </c>
      <c r="O91" s="12">
        <f t="shared" si="17"/>
        <v>1730</v>
      </c>
      <c r="Q91" s="12">
        <f>SUM(D91:O91)</f>
        <v>9600</v>
      </c>
    </row>
    <row r="92" spans="2:17" ht="20.100000000000001" customHeight="1" x14ac:dyDescent="0.25"/>
    <row r="93" spans="2:17" ht="20.100000000000001" customHeight="1" x14ac:dyDescent="0.25">
      <c r="B93" s="20" t="s">
        <v>98</v>
      </c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</row>
    <row r="94" spans="2:17" ht="20.100000000000001" customHeight="1" x14ac:dyDescent="0.25">
      <c r="B94" s="7" t="s">
        <v>99</v>
      </c>
      <c r="C94" s="8" t="s">
        <v>32</v>
      </c>
      <c r="D94" s="9">
        <v>120</v>
      </c>
      <c r="E94" s="9">
        <v>100</v>
      </c>
      <c r="F94" s="9">
        <v>150</v>
      </c>
      <c r="G94" s="9">
        <v>130</v>
      </c>
      <c r="H94" s="9">
        <v>140</v>
      </c>
      <c r="I94" s="9">
        <v>160</v>
      </c>
      <c r="J94" s="9">
        <v>150</v>
      </c>
      <c r="K94" s="9">
        <v>140</v>
      </c>
      <c r="L94" s="9">
        <v>160</v>
      </c>
      <c r="M94" s="9">
        <v>170</v>
      </c>
      <c r="N94" s="9">
        <v>180</v>
      </c>
      <c r="O94" s="9">
        <v>200</v>
      </c>
      <c r="Q94" s="9">
        <f>SUM(D94:O94)</f>
        <v>1800</v>
      </c>
    </row>
    <row r="95" spans="2:17" ht="20.100000000000001" customHeight="1" x14ac:dyDescent="0.25">
      <c r="B95" s="7" t="s">
        <v>100</v>
      </c>
      <c r="C95" s="8" t="s">
        <v>32</v>
      </c>
      <c r="D95" s="9">
        <v>80</v>
      </c>
      <c r="E95" s="9">
        <v>90</v>
      </c>
      <c r="F95" s="9">
        <v>100</v>
      </c>
      <c r="G95" s="9">
        <v>90</v>
      </c>
      <c r="H95" s="9">
        <v>95</v>
      </c>
      <c r="I95" s="9">
        <v>100</v>
      </c>
      <c r="J95" s="9">
        <v>105</v>
      </c>
      <c r="K95" s="9">
        <v>110</v>
      </c>
      <c r="L95" s="9">
        <v>100</v>
      </c>
      <c r="M95" s="9">
        <v>110</v>
      </c>
      <c r="N95" s="9">
        <v>120</v>
      </c>
      <c r="O95" s="9">
        <v>130</v>
      </c>
      <c r="Q95" s="9">
        <f>SUM(D95:O95)</f>
        <v>1230</v>
      </c>
    </row>
    <row r="96" spans="2:17" ht="20.100000000000001" customHeight="1" x14ac:dyDescent="0.25">
      <c r="B96" s="7" t="s">
        <v>101</v>
      </c>
      <c r="C96" s="8" t="s">
        <v>32</v>
      </c>
      <c r="D96" s="9">
        <v>50</v>
      </c>
      <c r="E96" s="9">
        <v>40</v>
      </c>
      <c r="F96" s="9">
        <v>60</v>
      </c>
      <c r="G96" s="9">
        <v>50</v>
      </c>
      <c r="H96" s="9">
        <v>55</v>
      </c>
      <c r="I96" s="9">
        <v>60</v>
      </c>
      <c r="J96" s="9">
        <v>65</v>
      </c>
      <c r="K96" s="9">
        <v>70</v>
      </c>
      <c r="L96" s="9">
        <v>60</v>
      </c>
      <c r="M96" s="9">
        <v>70</v>
      </c>
      <c r="N96" s="9">
        <v>75</v>
      </c>
      <c r="O96" s="9">
        <v>80</v>
      </c>
      <c r="Q96" s="9">
        <f>SUM(D96:O96)</f>
        <v>735</v>
      </c>
    </row>
    <row r="97" spans="2:17" ht="20.100000000000001" customHeight="1" x14ac:dyDescent="0.25">
      <c r="B97" s="10" t="s">
        <v>102</v>
      </c>
      <c r="C97" s="11" t="str">
        <f>IF(COUNT(D97:O97)=0,"",IF(AVERAGE(M97:O97)&gt;AVERAGE(D97:F97)*1.05,"▲",IF(AVERAGE(M97:O97)&lt;AVERAGE(D97:F97)*0.95,"▼","►")))</f>
        <v>▲</v>
      </c>
      <c r="D97" s="12">
        <f t="shared" ref="D97:O97" si="18">SUM(D94:D96)</f>
        <v>250</v>
      </c>
      <c r="E97" s="12">
        <f t="shared" si="18"/>
        <v>230</v>
      </c>
      <c r="F97" s="12">
        <f t="shared" si="18"/>
        <v>310</v>
      </c>
      <c r="G97" s="12">
        <f t="shared" si="18"/>
        <v>270</v>
      </c>
      <c r="H97" s="12">
        <f t="shared" si="18"/>
        <v>290</v>
      </c>
      <c r="I97" s="12">
        <f t="shared" si="18"/>
        <v>320</v>
      </c>
      <c r="J97" s="12">
        <f t="shared" si="18"/>
        <v>320</v>
      </c>
      <c r="K97" s="12">
        <f t="shared" si="18"/>
        <v>320</v>
      </c>
      <c r="L97" s="12">
        <f t="shared" si="18"/>
        <v>320</v>
      </c>
      <c r="M97" s="12">
        <f t="shared" si="18"/>
        <v>350</v>
      </c>
      <c r="N97" s="12">
        <f t="shared" si="18"/>
        <v>375</v>
      </c>
      <c r="O97" s="12">
        <f t="shared" si="18"/>
        <v>410</v>
      </c>
      <c r="Q97" s="12">
        <f>SUM(D97:O97)</f>
        <v>3765</v>
      </c>
    </row>
    <row r="98" spans="2:17" ht="20.100000000000001" customHeight="1" x14ac:dyDescent="0.25"/>
    <row r="99" spans="2:17" ht="20.100000000000001" customHeight="1" x14ac:dyDescent="0.25">
      <c r="B99" s="10" t="s">
        <v>103</v>
      </c>
      <c r="C99" s="11" t="str">
        <f>IF(COUNT(D99:O99)=0,"",IF(AVERAGE(M99:O99)&gt;AVERAGE(D99:F99)*1.05,"▲",IF(AVERAGE(M99:O99)&lt;AVERAGE(D99:F99)*0.95,"▼","►")))</f>
        <v>▲</v>
      </c>
      <c r="D99" s="12">
        <f t="shared" ref="D99:O99" si="19">D54+D61+D69+D85+D91+D97</f>
        <v>27540</v>
      </c>
      <c r="E99" s="12">
        <f t="shared" si="19"/>
        <v>27545</v>
      </c>
      <c r="F99" s="12">
        <f t="shared" si="19"/>
        <v>28960</v>
      </c>
      <c r="G99" s="12">
        <f t="shared" si="19"/>
        <v>28415</v>
      </c>
      <c r="H99" s="12">
        <f t="shared" si="19"/>
        <v>28750</v>
      </c>
      <c r="I99" s="12">
        <f t="shared" si="19"/>
        <v>29695</v>
      </c>
      <c r="J99" s="12">
        <f t="shared" si="19"/>
        <v>29340</v>
      </c>
      <c r="K99" s="12">
        <f t="shared" si="19"/>
        <v>29365</v>
      </c>
      <c r="L99" s="12">
        <f t="shared" si="19"/>
        <v>30575</v>
      </c>
      <c r="M99" s="12">
        <f t="shared" si="19"/>
        <v>30095</v>
      </c>
      <c r="N99" s="12">
        <f t="shared" si="19"/>
        <v>30795</v>
      </c>
      <c r="O99" s="12">
        <f t="shared" si="19"/>
        <v>32920</v>
      </c>
      <c r="Q99" s="12">
        <f>SUM(D99:O99)</f>
        <v>353995</v>
      </c>
    </row>
    <row r="100" spans="2:17" ht="20.100000000000001" customHeight="1" x14ac:dyDescent="0.25"/>
    <row r="101" spans="2:17" ht="20.100000000000001" customHeight="1" x14ac:dyDescent="0.25">
      <c r="B101" s="16" t="s">
        <v>104</v>
      </c>
      <c r="C101" s="17" t="str">
        <f>IF(COUNT(D101:O101)=0,"",IF(AVERAGE(M101:O101)&gt;AVERAGE(D101:F101)*1.05,"▲",IF(AVERAGE(M101:O101)&lt;AVERAGE(D101:F101)*0.95,"▼","►")))</f>
        <v>▲</v>
      </c>
      <c r="D101" s="18">
        <f t="shared" ref="D101:O101" si="20">D43-D99</f>
        <v>11790</v>
      </c>
      <c r="E101" s="18">
        <f t="shared" si="20"/>
        <v>13233</v>
      </c>
      <c r="F101" s="18">
        <f t="shared" si="20"/>
        <v>16492</v>
      </c>
      <c r="G101" s="18">
        <f t="shared" si="20"/>
        <v>16346</v>
      </c>
      <c r="H101" s="18">
        <f t="shared" si="20"/>
        <v>17900</v>
      </c>
      <c r="I101" s="18">
        <f t="shared" si="20"/>
        <v>19014</v>
      </c>
      <c r="J101" s="18">
        <f t="shared" si="20"/>
        <v>20818</v>
      </c>
      <c r="K101" s="18">
        <f t="shared" si="20"/>
        <v>20120</v>
      </c>
      <c r="L101" s="18">
        <f t="shared" si="20"/>
        <v>24061</v>
      </c>
      <c r="M101" s="18">
        <f t="shared" si="20"/>
        <v>24327</v>
      </c>
      <c r="N101" s="18">
        <f t="shared" si="20"/>
        <v>26628</v>
      </c>
      <c r="O101" s="18">
        <f t="shared" si="20"/>
        <v>33975</v>
      </c>
      <c r="P101" s="19"/>
      <c r="Q101" s="18">
        <f>SUM(D101:O101)</f>
        <v>244704</v>
      </c>
    </row>
    <row r="102" spans="2:17" ht="20.100000000000001" customHeight="1" x14ac:dyDescent="0.25"/>
    <row r="103" spans="2:17" ht="20.100000000000001" customHeight="1" x14ac:dyDescent="0.25"/>
    <row r="104" spans="2:17" ht="20.100000000000001" customHeight="1" x14ac:dyDescent="0.25"/>
    <row r="105" spans="2:17" ht="20.100000000000001" customHeight="1" x14ac:dyDescent="0.25"/>
    <row r="106" spans="2:17" ht="20.100000000000001" customHeight="1" x14ac:dyDescent="0.25"/>
    <row r="107" spans="2:17" ht="20.100000000000001" customHeight="1" x14ac:dyDescent="0.25"/>
    <row r="108" spans="2:17" ht="20.100000000000001" customHeight="1" x14ac:dyDescent="0.25"/>
    <row r="109" spans="2:17" ht="20.100000000000001" customHeight="1" x14ac:dyDescent="0.25"/>
    <row r="110" spans="2:17" ht="20.100000000000001" customHeight="1" x14ac:dyDescent="0.25"/>
  </sheetData>
  <mergeCells count="12">
    <mergeCell ref="B93:Q93"/>
    <mergeCell ref="B71:Q71"/>
    <mergeCell ref="B45:Q45"/>
    <mergeCell ref="B2:Q2"/>
    <mergeCell ref="B16:Q16"/>
    <mergeCell ref="B56:Q56"/>
    <mergeCell ref="B5:K5"/>
    <mergeCell ref="B37:Q37"/>
    <mergeCell ref="B87:Q87"/>
    <mergeCell ref="B46:Q46"/>
    <mergeCell ref="B27:Q27"/>
    <mergeCell ref="B63:Q63"/>
  </mergeCells>
  <conditionalFormatting sqref="D11:Q101">
    <cfRule type="cellIs" dxfId="0" priority="1" operator="lessThan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GuV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2026-04-07T07:13:12Z</dcterms:modified>
</cp:coreProperties>
</file>