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ntt\"/>
    </mc:Choice>
  </mc:AlternateContent>
  <xr:revisionPtr revIDLastSave="0" documentId="13_ncr:1_{AF0A94C3-C2D7-40F4-8D1E-B2929B170C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ntt" sheetId="1" r:id="rId1"/>
  </sheets>
  <definedNames>
    <definedName name="_xlnm._FilterDatabase" localSheetId="0" hidden="1">Gantt!$A$10:$L$110</definedName>
    <definedName name="_xlnm.Print_Titles" localSheetId="0">Gantt!$1:$10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0" i="1" l="1"/>
  <c r="K110" i="1" s="1"/>
  <c r="L110" i="1" s="1"/>
  <c r="G108" i="1"/>
  <c r="K108" i="1" s="1"/>
  <c r="L108" i="1" s="1"/>
  <c r="G107" i="1"/>
  <c r="K107" i="1" s="1"/>
  <c r="L107" i="1" s="1"/>
  <c r="G106" i="1"/>
  <c r="K106" i="1" s="1"/>
  <c r="L106" i="1" s="1"/>
  <c r="G105" i="1"/>
  <c r="K105" i="1" s="1"/>
  <c r="L105" i="1" s="1"/>
  <c r="G104" i="1"/>
  <c r="K104" i="1" s="1"/>
  <c r="L104" i="1" s="1"/>
  <c r="G103" i="1"/>
  <c r="K103" i="1" s="1"/>
  <c r="L103" i="1" s="1"/>
  <c r="G102" i="1"/>
  <c r="K102" i="1" s="1"/>
  <c r="L102" i="1" s="1"/>
  <c r="G101" i="1"/>
  <c r="K101" i="1" s="1"/>
  <c r="L101" i="1" s="1"/>
  <c r="G100" i="1"/>
  <c r="K100" i="1" s="1"/>
  <c r="L100" i="1" s="1"/>
  <c r="G99" i="1"/>
  <c r="K99" i="1" s="1"/>
  <c r="L99" i="1" s="1"/>
  <c r="G98" i="1"/>
  <c r="K98" i="1" s="1"/>
  <c r="L98" i="1" s="1"/>
  <c r="G97" i="1"/>
  <c r="K97" i="1" s="1"/>
  <c r="L97" i="1" s="1"/>
  <c r="K96" i="1"/>
  <c r="L96" i="1" s="1"/>
  <c r="G96" i="1"/>
  <c r="L95" i="1"/>
  <c r="K95" i="1"/>
  <c r="G95" i="1"/>
  <c r="G94" i="1"/>
  <c r="K94" i="1" s="1"/>
  <c r="L94" i="1" s="1"/>
  <c r="K93" i="1"/>
  <c r="L93" i="1" s="1"/>
  <c r="G93" i="1"/>
  <c r="G92" i="1"/>
  <c r="K92" i="1" s="1"/>
  <c r="L92" i="1" s="1"/>
  <c r="G91" i="1"/>
  <c r="K91" i="1" s="1"/>
  <c r="L91" i="1" s="1"/>
  <c r="K90" i="1"/>
  <c r="L90" i="1" s="1"/>
  <c r="G90" i="1"/>
  <c r="G89" i="1"/>
  <c r="K89" i="1" s="1"/>
  <c r="L89" i="1" s="1"/>
  <c r="L88" i="1"/>
  <c r="K88" i="1"/>
  <c r="G88" i="1"/>
  <c r="K87" i="1"/>
  <c r="L87" i="1" s="1"/>
  <c r="G87" i="1"/>
  <c r="G86" i="1"/>
  <c r="K86" i="1" s="1"/>
  <c r="L86" i="1" s="1"/>
  <c r="K85" i="1"/>
  <c r="L85" i="1" s="1"/>
  <c r="G85" i="1"/>
  <c r="K84" i="1"/>
  <c r="L84" i="1" s="1"/>
  <c r="G84" i="1"/>
  <c r="G83" i="1"/>
  <c r="K83" i="1" s="1"/>
  <c r="L83" i="1" s="1"/>
  <c r="K82" i="1"/>
  <c r="L82" i="1" s="1"/>
  <c r="G82" i="1"/>
  <c r="G81" i="1"/>
  <c r="K81" i="1" s="1"/>
  <c r="L81" i="1" s="1"/>
  <c r="G80" i="1"/>
  <c r="K80" i="1" s="1"/>
  <c r="L80" i="1" s="1"/>
  <c r="G79" i="1"/>
  <c r="K79" i="1" s="1"/>
  <c r="L79" i="1" s="1"/>
  <c r="G78" i="1"/>
  <c r="K78" i="1" s="1"/>
  <c r="L78" i="1" s="1"/>
  <c r="G77" i="1"/>
  <c r="K77" i="1" s="1"/>
  <c r="L77" i="1" s="1"/>
  <c r="K76" i="1"/>
  <c r="L76" i="1" s="1"/>
  <c r="G76" i="1"/>
  <c r="L75" i="1"/>
  <c r="K75" i="1"/>
  <c r="G75" i="1"/>
  <c r="G74" i="1"/>
  <c r="K74" i="1" s="1"/>
  <c r="L74" i="1" s="1"/>
  <c r="K73" i="1"/>
  <c r="L73" i="1" s="1"/>
  <c r="G73" i="1"/>
  <c r="G72" i="1"/>
  <c r="K72" i="1" s="1"/>
  <c r="L72" i="1" s="1"/>
  <c r="G71" i="1"/>
  <c r="K71" i="1" s="1"/>
  <c r="L71" i="1" s="1"/>
  <c r="K70" i="1"/>
  <c r="L70" i="1" s="1"/>
  <c r="G70" i="1"/>
  <c r="G69" i="1"/>
  <c r="K69" i="1" s="1"/>
  <c r="L69" i="1" s="1"/>
  <c r="L68" i="1"/>
  <c r="K68" i="1"/>
  <c r="G68" i="1"/>
  <c r="K67" i="1"/>
  <c r="L67" i="1" s="1"/>
  <c r="G67" i="1"/>
  <c r="G66" i="1"/>
  <c r="K66" i="1" s="1"/>
  <c r="L66" i="1" s="1"/>
  <c r="K65" i="1"/>
  <c r="L65" i="1" s="1"/>
  <c r="G65" i="1"/>
  <c r="K64" i="1"/>
  <c r="L64" i="1" s="1"/>
  <c r="G64" i="1"/>
  <c r="G63" i="1"/>
  <c r="K63" i="1" s="1"/>
  <c r="L63" i="1" s="1"/>
  <c r="K62" i="1"/>
  <c r="L62" i="1" s="1"/>
  <c r="G62" i="1"/>
  <c r="G61" i="1"/>
  <c r="K61" i="1" s="1"/>
  <c r="L61" i="1" s="1"/>
  <c r="G60" i="1"/>
  <c r="K60" i="1" s="1"/>
  <c r="L60" i="1" s="1"/>
  <c r="G59" i="1"/>
  <c r="K59" i="1" s="1"/>
  <c r="L59" i="1" s="1"/>
  <c r="G58" i="1"/>
  <c r="K58" i="1" s="1"/>
  <c r="L58" i="1" s="1"/>
  <c r="G57" i="1"/>
  <c r="K57" i="1" s="1"/>
  <c r="L57" i="1" s="1"/>
  <c r="K56" i="1"/>
  <c r="L56" i="1" s="1"/>
  <c r="G56" i="1"/>
  <c r="L55" i="1"/>
  <c r="K55" i="1"/>
  <c r="G55" i="1"/>
  <c r="G54" i="1"/>
  <c r="K54" i="1" s="1"/>
  <c r="L54" i="1" s="1"/>
  <c r="K53" i="1"/>
  <c r="L53" i="1" s="1"/>
  <c r="G53" i="1"/>
  <c r="G52" i="1"/>
  <c r="K52" i="1" s="1"/>
  <c r="L52" i="1" s="1"/>
  <c r="G51" i="1"/>
  <c r="K51" i="1" s="1"/>
  <c r="L51" i="1" s="1"/>
  <c r="K50" i="1"/>
  <c r="L50" i="1" s="1"/>
  <c r="G50" i="1"/>
  <c r="G49" i="1"/>
  <c r="K49" i="1" s="1"/>
  <c r="L49" i="1" s="1"/>
  <c r="L48" i="1"/>
  <c r="K48" i="1"/>
  <c r="G48" i="1"/>
  <c r="K47" i="1"/>
  <c r="L47" i="1" s="1"/>
  <c r="G47" i="1"/>
  <c r="G46" i="1"/>
  <c r="K46" i="1" s="1"/>
  <c r="L46" i="1" s="1"/>
  <c r="K45" i="1"/>
  <c r="L45" i="1" s="1"/>
  <c r="G45" i="1"/>
  <c r="K44" i="1"/>
  <c r="L44" i="1" s="1"/>
  <c r="G44" i="1"/>
  <c r="G43" i="1"/>
  <c r="K43" i="1" s="1"/>
  <c r="L43" i="1" s="1"/>
  <c r="K42" i="1"/>
  <c r="L42" i="1" s="1"/>
  <c r="G42" i="1"/>
  <c r="G41" i="1"/>
  <c r="K41" i="1" s="1"/>
  <c r="L41" i="1" s="1"/>
  <c r="G40" i="1"/>
  <c r="K40" i="1" s="1"/>
  <c r="L40" i="1" s="1"/>
  <c r="G39" i="1"/>
  <c r="K39" i="1" s="1"/>
  <c r="L39" i="1" s="1"/>
  <c r="G38" i="1"/>
  <c r="K38" i="1" s="1"/>
  <c r="L38" i="1" s="1"/>
  <c r="G37" i="1"/>
  <c r="K37" i="1" s="1"/>
  <c r="L37" i="1" s="1"/>
  <c r="K36" i="1"/>
  <c r="L36" i="1" s="1"/>
  <c r="G36" i="1"/>
  <c r="L35" i="1"/>
  <c r="K35" i="1"/>
  <c r="G35" i="1"/>
  <c r="G34" i="1"/>
  <c r="K34" i="1" s="1"/>
  <c r="L34" i="1" s="1"/>
  <c r="K33" i="1"/>
  <c r="L33" i="1" s="1"/>
  <c r="G33" i="1"/>
  <c r="G32" i="1"/>
  <c r="K32" i="1" s="1"/>
  <c r="L32" i="1" s="1"/>
  <c r="G31" i="1"/>
  <c r="K31" i="1" s="1"/>
  <c r="L31" i="1" s="1"/>
  <c r="K30" i="1"/>
  <c r="L30" i="1" s="1"/>
  <c r="G30" i="1"/>
  <c r="G29" i="1"/>
  <c r="K29" i="1" s="1"/>
  <c r="L29" i="1" s="1"/>
  <c r="L28" i="1"/>
  <c r="K28" i="1"/>
  <c r="G28" i="1"/>
  <c r="K27" i="1"/>
  <c r="L27" i="1" s="1"/>
  <c r="G27" i="1"/>
  <c r="G26" i="1"/>
  <c r="K26" i="1" s="1"/>
  <c r="L26" i="1" s="1"/>
  <c r="K25" i="1"/>
  <c r="L25" i="1" s="1"/>
  <c r="G25" i="1"/>
  <c r="G24" i="1"/>
  <c r="K24" i="1" s="1"/>
  <c r="L24" i="1" s="1"/>
  <c r="G23" i="1"/>
  <c r="K23" i="1" s="1"/>
  <c r="L23" i="1" s="1"/>
  <c r="G22" i="1"/>
  <c r="K22" i="1" s="1"/>
  <c r="L22" i="1" s="1"/>
  <c r="G21" i="1"/>
  <c r="K21" i="1" s="1"/>
  <c r="L21" i="1" s="1"/>
  <c r="G20" i="1"/>
  <c r="K20" i="1" s="1"/>
  <c r="L20" i="1" s="1"/>
  <c r="G19" i="1"/>
  <c r="K19" i="1" s="1"/>
  <c r="L19" i="1" s="1"/>
  <c r="G18" i="1"/>
  <c r="K18" i="1" s="1"/>
  <c r="L18" i="1" s="1"/>
  <c r="G17" i="1"/>
  <c r="K17" i="1" s="1"/>
  <c r="L17" i="1" s="1"/>
  <c r="G16" i="1"/>
  <c r="K16" i="1" s="1"/>
  <c r="L16" i="1" s="1"/>
  <c r="G15" i="1"/>
  <c r="K15" i="1" s="1"/>
  <c r="L15" i="1" s="1"/>
  <c r="G14" i="1"/>
  <c r="K14" i="1" s="1"/>
  <c r="L14" i="1" s="1"/>
  <c r="G13" i="1"/>
  <c r="K13" i="1" s="1"/>
  <c r="L13" i="1" s="1"/>
  <c r="G12" i="1"/>
  <c r="K12" i="1" s="1"/>
  <c r="L12" i="1" s="1"/>
  <c r="G11" i="1"/>
  <c r="K11" i="1" s="1"/>
  <c r="L11" i="1" s="1"/>
  <c r="M10" i="1"/>
  <c r="N10" i="1" s="1"/>
  <c r="O10" i="1" s="1"/>
  <c r="P10" i="1" s="1"/>
  <c r="Q10" i="1" s="1"/>
  <c r="R10" i="1" s="1"/>
  <c r="S10" i="1" s="1"/>
  <c r="T10" i="1" s="1"/>
  <c r="U10" i="1" s="1"/>
  <c r="V10" i="1" s="1"/>
  <c r="W10" i="1" s="1"/>
  <c r="X10" i="1" s="1"/>
  <c r="Y10" i="1" s="1"/>
  <c r="Z10" i="1" s="1"/>
  <c r="AA10" i="1" s="1"/>
  <c r="AB10" i="1" s="1"/>
  <c r="AC10" i="1" s="1"/>
  <c r="AD10" i="1" s="1"/>
  <c r="AE10" i="1" s="1"/>
  <c r="AF10" i="1" s="1"/>
  <c r="AG10" i="1" s="1"/>
  <c r="AH10" i="1" s="1"/>
  <c r="AI10" i="1" s="1"/>
  <c r="AJ10" i="1" s="1"/>
  <c r="AK10" i="1" s="1"/>
  <c r="AL10" i="1" s="1"/>
  <c r="AM10" i="1" s="1"/>
  <c r="AN10" i="1" s="1"/>
  <c r="AO10" i="1" s="1"/>
  <c r="AP10" i="1" s="1"/>
  <c r="AQ10" i="1" s="1"/>
  <c r="AR10" i="1" s="1"/>
  <c r="AS10" i="1" s="1"/>
  <c r="AT10" i="1" s="1"/>
  <c r="AU10" i="1" s="1"/>
  <c r="AV10" i="1" s="1"/>
  <c r="AW10" i="1" s="1"/>
  <c r="AX10" i="1" s="1"/>
  <c r="AY10" i="1" s="1"/>
  <c r="AZ10" i="1" s="1"/>
  <c r="BA10" i="1" s="1"/>
  <c r="BB10" i="1" s="1"/>
  <c r="BC10" i="1" s="1"/>
  <c r="BD10" i="1" s="1"/>
  <c r="BE10" i="1" s="1"/>
  <c r="BF10" i="1" s="1"/>
  <c r="BG10" i="1" s="1"/>
  <c r="BH10" i="1" s="1"/>
  <c r="BI10" i="1" s="1"/>
  <c r="BJ10" i="1" s="1"/>
  <c r="BK10" i="1" s="1"/>
  <c r="BL10" i="1" s="1"/>
  <c r="BM10" i="1" s="1"/>
  <c r="BN10" i="1" s="1"/>
  <c r="BO10" i="1" s="1"/>
  <c r="BP10" i="1" s="1"/>
  <c r="BQ10" i="1" s="1"/>
  <c r="BR10" i="1" s="1"/>
  <c r="BS10" i="1" s="1"/>
  <c r="BT10" i="1" s="1"/>
  <c r="BU10" i="1" s="1"/>
  <c r="BV10" i="1" s="1"/>
  <c r="BW10" i="1" s="1"/>
  <c r="BX10" i="1" s="1"/>
  <c r="BY10" i="1" s="1"/>
  <c r="BZ10" i="1" s="1"/>
  <c r="CA10" i="1" s="1"/>
  <c r="CB10" i="1" s="1"/>
  <c r="CC10" i="1" s="1"/>
  <c r="CD10" i="1" s="1"/>
  <c r="CE10" i="1" s="1"/>
  <c r="CF10" i="1" s="1"/>
  <c r="CG10" i="1" s="1"/>
  <c r="CH10" i="1" s="1"/>
  <c r="CI10" i="1" s="1"/>
  <c r="CJ10" i="1" s="1"/>
  <c r="CK10" i="1" s="1"/>
  <c r="CL10" i="1" s="1"/>
  <c r="CM10" i="1" s="1"/>
  <c r="CN10" i="1" s="1"/>
  <c r="CO10" i="1" s="1"/>
  <c r="CP10" i="1" s="1"/>
  <c r="CQ10" i="1" s="1"/>
  <c r="CR10" i="1" s="1"/>
  <c r="CS10" i="1" s="1"/>
  <c r="CT10" i="1" s="1"/>
  <c r="CU10" i="1" s="1"/>
  <c r="CV10" i="1" s="1"/>
  <c r="CW10" i="1" s="1"/>
  <c r="CX10" i="1" s="1"/>
  <c r="CY10" i="1" s="1"/>
  <c r="CZ10" i="1" s="1"/>
  <c r="DA10" i="1" s="1"/>
  <c r="DB10" i="1" s="1"/>
  <c r="DC10" i="1" s="1"/>
  <c r="DD10" i="1" s="1"/>
  <c r="DE10" i="1" s="1"/>
  <c r="DF10" i="1" s="1"/>
  <c r="DG10" i="1" s="1"/>
  <c r="DH10" i="1" s="1"/>
  <c r="DI10" i="1" s="1"/>
  <c r="DJ10" i="1" s="1"/>
  <c r="DK10" i="1" s="1"/>
  <c r="DL10" i="1" s="1"/>
  <c r="DM10" i="1" s="1"/>
  <c r="DN10" i="1" s="1"/>
  <c r="DO10" i="1" s="1"/>
  <c r="DP10" i="1" s="1"/>
  <c r="DQ10" i="1" s="1"/>
  <c r="DR10" i="1" s="1"/>
  <c r="DS10" i="1" s="1"/>
  <c r="DT10" i="1" s="1"/>
  <c r="DU10" i="1" s="1"/>
  <c r="DV10" i="1" s="1"/>
  <c r="DW10" i="1" s="1"/>
  <c r="DX10" i="1" s="1"/>
  <c r="DY10" i="1" s="1"/>
  <c r="DZ10" i="1" s="1"/>
  <c r="EA10" i="1" s="1"/>
  <c r="EB10" i="1" s="1"/>
  <c r="EC10" i="1" s="1"/>
  <c r="ED10" i="1" s="1"/>
  <c r="EE10" i="1" s="1"/>
  <c r="EF10" i="1" s="1"/>
  <c r="EG10" i="1" s="1"/>
  <c r="EH10" i="1" s="1"/>
  <c r="EI10" i="1" s="1"/>
  <c r="EJ10" i="1" s="1"/>
  <c r="EK10" i="1" s="1"/>
  <c r="EL10" i="1" s="1"/>
  <c r="EM10" i="1" s="1"/>
  <c r="EN10" i="1" s="1"/>
  <c r="EO10" i="1" s="1"/>
  <c r="EP10" i="1" s="1"/>
  <c r="EQ10" i="1" s="1"/>
  <c r="ER10" i="1" s="1"/>
  <c r="ES10" i="1" s="1"/>
  <c r="ET10" i="1" s="1"/>
  <c r="EU10" i="1" s="1"/>
  <c r="EV10" i="1" s="1"/>
  <c r="K7" i="1"/>
  <c r="I7" i="1"/>
  <c r="G7" i="1"/>
  <c r="E7" i="1"/>
  <c r="C7" i="1"/>
  <c r="A7" i="1"/>
  <c r="I4" i="1"/>
  <c r="I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1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Beispieldaten: einfach überschreiben oder erweitern.</t>
        </r>
      </text>
    </comment>
    <comment ref="H11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Prozentwert zwischen 0% und 100%.</t>
        </r>
      </text>
    </comment>
  </commentList>
</comments>
</file>

<file path=xl/sharedStrings.xml><?xml version="1.0" encoding="utf-8"?>
<sst xmlns="http://schemas.openxmlformats.org/spreadsheetml/2006/main" count="135" uniqueCount="93">
  <si>
    <t>Projektzeitplan (Gantt-Diagramm)</t>
  </si>
  <si>
    <t>Projekt</t>
  </si>
  <si>
    <t>Website-Relaunch 2026</t>
  </si>
  <si>
    <t>Projektleiter</t>
  </si>
  <si>
    <t>Anna Schmidt</t>
  </si>
  <si>
    <t>Kunde / Bereich</t>
  </si>
  <si>
    <t>Musterfirma GmbH</t>
  </si>
  <si>
    <t>Projektstart</t>
  </si>
  <si>
    <t>Ansicht</t>
  </si>
  <si>
    <t>Wöchentliche Zeitleiste (tägliche Balken)</t>
  </si>
  <si>
    <t>Projektende</t>
  </si>
  <si>
    <t>Gesamtdauer</t>
  </si>
  <si>
    <t>Fortschritt gesamt</t>
  </si>
  <si>
    <t>Verbleibende Tage</t>
  </si>
  <si>
    <t>Aufgaben erledigt</t>
  </si>
  <si>
    <t>In Bearbeitung</t>
  </si>
  <si>
    <t>Nicht begonnen</t>
  </si>
  <si>
    <t>WBS</t>
  </si>
  <si>
    <t>Typ</t>
  </si>
  <si>
    <t>Aufgabenname</t>
  </si>
  <si>
    <t>Verantwortlich</t>
  </si>
  <si>
    <t>Startdatum</t>
  </si>
  <si>
    <t>Enddatum</t>
  </si>
  <si>
    <t>Dauer (Tage)</t>
  </si>
  <si>
    <t>% Fertig</t>
  </si>
  <si>
    <t>Vorgänger</t>
  </si>
  <si>
    <t>Notizen</t>
  </si>
  <si>
    <t>Erledigte Tage</t>
  </si>
  <si>
    <t>Resttage</t>
  </si>
  <si>
    <t>Woche 1</t>
  </si>
  <si>
    <t>Woche 2</t>
  </si>
  <si>
    <t>Woche 3</t>
  </si>
  <si>
    <t>Woche 4</t>
  </si>
  <si>
    <t>Woche 5</t>
  </si>
  <si>
    <t>Woche 6</t>
  </si>
  <si>
    <t>Woche 7</t>
  </si>
  <si>
    <t>Woche 8</t>
  </si>
  <si>
    <t>Woche 9</t>
  </si>
  <si>
    <t>Woche 10</t>
  </si>
  <si>
    <t>Woche 11</t>
  </si>
  <si>
    <t>Woche 12</t>
  </si>
  <si>
    <t>Woche 13</t>
  </si>
  <si>
    <t>Woche 14</t>
  </si>
  <si>
    <t>Woche 15</t>
  </si>
  <si>
    <t>Woche 16</t>
  </si>
  <si>
    <t>Woche 17</t>
  </si>
  <si>
    <t>Woche 18</t>
  </si>
  <si>
    <t>Woche 19</t>
  </si>
  <si>
    <t>Woche 20</t>
  </si>
  <si>
    <t>1</t>
  </si>
  <si>
    <t>Phase</t>
  </si>
  <si>
    <t>Projektplanung</t>
  </si>
  <si>
    <t/>
  </si>
  <si>
    <t>1.1</t>
  </si>
  <si>
    <t>Task</t>
  </si>
  <si>
    <t>Projektziele definieren</t>
  </si>
  <si>
    <t>1.2</t>
  </si>
  <si>
    <t>Anforderungen sammeln</t>
  </si>
  <si>
    <t>Lukas Weber</t>
  </si>
  <si>
    <t>Interviews mit Stakeholdern</t>
  </si>
  <si>
    <t>1.3</t>
  </si>
  <si>
    <t>Milestone</t>
  </si>
  <si>
    <t>Projektplan freigegeben</t>
  </si>
  <si>
    <t>2</t>
  </si>
  <si>
    <t>Design</t>
  </si>
  <si>
    <t>Mia Fischer</t>
  </si>
  <si>
    <t>Design-Entscheidungen und Review</t>
  </si>
  <si>
    <t>2.1</t>
  </si>
  <si>
    <t>Wireframes erstellen</t>
  </si>
  <si>
    <t>2.2</t>
  </si>
  <si>
    <t>Mockups gestalten</t>
  </si>
  <si>
    <t>2.3</t>
  </si>
  <si>
    <t>Design prüfen</t>
  </si>
  <si>
    <t>Jonas Keller</t>
  </si>
  <si>
    <t>Feedback des Managements</t>
  </si>
  <si>
    <t>2.4</t>
  </si>
  <si>
    <t>Design abgeschlossen</t>
  </si>
  <si>
    <t>3</t>
  </si>
  <si>
    <t>Entwicklung</t>
  </si>
  <si>
    <t>Implementierung und Integration</t>
  </si>
  <si>
    <t>3.1</t>
  </si>
  <si>
    <t>Seiten entwickeln</t>
  </si>
  <si>
    <t>Lea Hartmann</t>
  </si>
  <si>
    <t>3.2</t>
  </si>
  <si>
    <t>CMS integrieren</t>
  </si>
  <si>
    <t>3.3</t>
  </si>
  <si>
    <t>QA &amp; Korrekturen</t>
  </si>
  <si>
    <t>3.4</t>
  </si>
  <si>
    <t>Go-Live</t>
  </si>
  <si>
    <t>Website geht live</t>
  </si>
  <si>
    <t>Hinweis</t>
  </si>
  <si>
    <t>Beispielzeilen können direkt überschrieben werden. Formeln und Formatierungen sind bereits vorbereitet.</t>
  </si>
  <si>
    <t>Kick-off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</si>
</sst>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[$-407]ddd\ d"/>
  </numFmts>
  <fonts count="10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sz val="11"/>
      <color rgb="FF20323E"/>
      <name val="Calibri"/>
    </font>
    <font>
      <b/>
      <sz val="10"/>
      <color rgb="FFFFFFFF"/>
      <name val="Calibri"/>
    </font>
    <font>
      <b/>
      <sz val="12"/>
      <color rgb="FF20323E"/>
      <name val="Calibri"/>
    </font>
    <font>
      <sz val="10"/>
      <color rgb="FF20323E"/>
      <name val="Calibri"/>
    </font>
    <font>
      <b/>
      <sz val="11"/>
      <color rgb="FF20323E"/>
      <name val="Calibri"/>
    </font>
    <font>
      <i/>
      <sz val="11"/>
      <color rgb="FF20323E"/>
      <name val="Calibri"/>
    </font>
    <font>
      <b/>
      <sz val="8"/>
      <color rgb="FF20323E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2F3"/>
      </patternFill>
    </fill>
    <fill>
      <patternFill patternType="solid">
        <fgColor rgb="FF1F415A"/>
      </patternFill>
    </fill>
    <fill>
      <patternFill patternType="solid">
        <fgColor rgb="FFD7E6EA"/>
      </patternFill>
    </fill>
    <fill>
      <patternFill patternType="solid">
        <fgColor rgb="FFD8E5F0"/>
      </patternFill>
    </fill>
    <fill>
      <patternFill patternType="solid">
        <fgColor rgb="FFFDF3D8"/>
      </patternFill>
    </fill>
  </fills>
  <borders count="3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hair">
        <color rgb="FFE6EAEE"/>
      </left>
      <right style="hair">
        <color rgb="FFE6EAEE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164" fontId="7" fillId="6" borderId="1" xfId="0" applyNumberFormat="1" applyFont="1" applyFill="1" applyBorder="1" applyAlignment="1">
      <alignment horizontal="center" vertical="center"/>
    </xf>
    <xf numFmtId="1" fontId="7" fillId="6" borderId="1" xfId="0" applyNumberFormat="1" applyFont="1" applyFill="1" applyBorder="1" applyAlignment="1">
      <alignment horizontal="center" vertical="center"/>
    </xf>
    <xf numFmtId="9" fontId="7" fillId="6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left" vertical="center"/>
    </xf>
    <xf numFmtId="164" fontId="7" fillId="7" borderId="1" xfId="0" applyNumberFormat="1" applyFont="1" applyFill="1" applyBorder="1" applyAlignment="1">
      <alignment horizontal="center" vertical="center"/>
    </xf>
    <xf numFmtId="1" fontId="6" fillId="7" borderId="1" xfId="0" applyNumberFormat="1" applyFont="1" applyFill="1" applyBorder="1" applyAlignment="1">
      <alignment horizontal="center" vertical="center"/>
    </xf>
    <xf numFmtId="9" fontId="7" fillId="7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vertical="center" wrapText="1"/>
    </xf>
    <xf numFmtId="165" fontId="9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3" fillId="3" borderId="1" xfId="0" applyFont="1" applyFill="1" applyBorder="1" applyAlignment="1">
      <alignment horizontal="left" vertical="center"/>
    </xf>
    <xf numFmtId="0" fontId="0" fillId="3" borderId="1" xfId="0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/>
    <xf numFmtId="9" fontId="5" fillId="5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/>
  </cellXfs>
  <cellStyles count="1">
    <cellStyle name="Normal" xfId="0" builtinId="0"/>
  </cellStyles>
  <dxfs count="8">
    <dxf>
      <font>
        <b/>
        <color rgb="FFFFFFFF"/>
      </font>
      <fill>
        <patternFill>
          <bgColor rgb="FFD9A441"/>
        </patternFill>
      </fill>
    </dxf>
    <dxf>
      <fill>
        <patternFill>
          <bgColor rgb="FF9CC7D3"/>
        </patternFill>
      </fill>
    </dxf>
    <dxf>
      <fill>
        <patternFill>
          <bgColor rgb="FF00484E"/>
        </patternFill>
      </fill>
    </dxf>
    <dxf>
      <fill>
        <patternFill>
          <bgColor rgb="FF1F415A"/>
        </patternFill>
      </fill>
    </dxf>
    <dxf>
      <fill>
        <patternFill>
          <bgColor rgb="FFFFF2CC"/>
        </patternFill>
      </fill>
    </dxf>
    <dxf>
      <fill>
        <patternFill>
          <bgColor rgb="FFF1F4F5"/>
        </patternFill>
      </fill>
    </dxf>
    <dxf>
      <fill>
        <patternFill>
          <bgColor rgb="FFFCE4D6"/>
        </patternFill>
      </fill>
    </dxf>
    <dxf>
      <font>
        <b/>
        <color rgb="FF20323E"/>
      </font>
      <fill>
        <patternFill>
          <bgColor rgb="FFD8E5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1257300</xdr:colOff>
      <xdr:row>34</xdr:row>
      <xdr:rowOff>123825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B84D6D1B-30C2-4F28-8A94-E175FEA1811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1257300</xdr:colOff>
      <xdr:row>34</xdr:row>
      <xdr:rowOff>123825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A1382E0B-3B17-DBA1-B134-4EF9573320B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V110"/>
  <sheetViews>
    <sheetView showGridLines="0" tabSelected="1" workbookViewId="0">
      <selection activeCell="U39" sqref="U39"/>
    </sheetView>
  </sheetViews>
  <sheetFormatPr baseColWidth="10" defaultColWidth="9.140625" defaultRowHeight="15" x14ac:dyDescent="0.25"/>
  <cols>
    <col min="1" max="1" width="8.140625" bestFit="1" customWidth="1"/>
    <col min="2" max="2" width="10.140625" bestFit="1" customWidth="1"/>
    <col min="3" max="3" width="22.85546875" bestFit="1" customWidth="1"/>
    <col min="4" max="4" width="14.28515625" bestFit="1" customWidth="1"/>
    <col min="5" max="5" width="10.85546875" bestFit="1" customWidth="1"/>
    <col min="6" max="6" width="10.140625" bestFit="1" customWidth="1"/>
    <col min="7" max="7" width="12.28515625" bestFit="1" customWidth="1"/>
    <col min="8" max="8" width="8.140625" bestFit="1" customWidth="1"/>
    <col min="9" max="9" width="10.140625" bestFit="1" customWidth="1"/>
    <col min="10" max="10" width="23.140625" bestFit="1" customWidth="1"/>
    <col min="11" max="11" width="13.5703125" bestFit="1" customWidth="1"/>
    <col min="12" max="12" width="8.7109375" bestFit="1" customWidth="1"/>
    <col min="13" max="13" width="5.28515625" customWidth="1"/>
    <col min="14" max="14" width="4.42578125" bestFit="1" customWidth="1"/>
    <col min="15" max="16" width="4.85546875" bestFit="1" customWidth="1"/>
    <col min="17" max="17" width="4.28515625" bestFit="1" customWidth="1"/>
    <col min="18" max="18" width="4.42578125" bestFit="1" customWidth="1"/>
    <col min="19" max="19" width="4.5703125" bestFit="1" customWidth="1"/>
    <col min="20" max="20" width="5.28515625" customWidth="1"/>
    <col min="21" max="21" width="4.42578125" bestFit="1" customWidth="1"/>
    <col min="22" max="23" width="4" bestFit="1" customWidth="1"/>
    <col min="24" max="24" width="3.42578125" bestFit="1" customWidth="1"/>
    <col min="25" max="25" width="3.5703125" bestFit="1" customWidth="1"/>
    <col min="26" max="26" width="3.7109375" bestFit="1" customWidth="1"/>
    <col min="27" max="27" width="4.42578125" bestFit="1" customWidth="1"/>
    <col min="28" max="28" width="3.5703125" bestFit="1" customWidth="1"/>
    <col min="29" max="30" width="4" bestFit="1" customWidth="1"/>
    <col min="31" max="31" width="4.28515625" bestFit="1" customWidth="1"/>
    <col min="32" max="32" width="4.42578125" bestFit="1" customWidth="1"/>
    <col min="33" max="33" width="4.5703125" bestFit="1" customWidth="1"/>
    <col min="34" max="34" width="5.28515625" customWidth="1"/>
    <col min="35" max="35" width="4.42578125" bestFit="1" customWidth="1"/>
    <col min="36" max="37" width="4.85546875" bestFit="1" customWidth="1"/>
    <col min="38" max="38" width="4.28515625" bestFit="1" customWidth="1"/>
    <col min="39" max="39" width="4.42578125" bestFit="1" customWidth="1"/>
    <col min="40" max="40" width="4.5703125" bestFit="1" customWidth="1"/>
    <col min="41" max="41" width="5.28515625" customWidth="1"/>
    <col min="42" max="42" width="4.42578125" bestFit="1" customWidth="1"/>
    <col min="43" max="44" width="4.85546875" bestFit="1" customWidth="1"/>
    <col min="45" max="45" width="4.28515625" bestFit="1" customWidth="1"/>
    <col min="46" max="46" width="4.42578125" bestFit="1" customWidth="1"/>
    <col min="47" max="47" width="4.5703125" bestFit="1" customWidth="1"/>
    <col min="48" max="48" width="5.28515625" customWidth="1"/>
    <col min="49" max="49" width="4.42578125" bestFit="1" customWidth="1"/>
    <col min="50" max="51" width="4.85546875" bestFit="1" customWidth="1"/>
    <col min="52" max="52" width="3.42578125" bestFit="1" customWidth="1"/>
    <col min="53" max="53" width="3.5703125" bestFit="1" customWidth="1"/>
    <col min="54" max="54" width="3.7109375" bestFit="1" customWidth="1"/>
    <col min="55" max="55" width="4.42578125" bestFit="1" customWidth="1"/>
    <col min="56" max="56" width="3.5703125" bestFit="1" customWidth="1"/>
    <col min="57" max="58" width="4" bestFit="1" customWidth="1"/>
    <col min="59" max="59" width="3.42578125" bestFit="1" customWidth="1"/>
    <col min="60" max="60" width="3.5703125" bestFit="1" customWidth="1"/>
    <col min="61" max="61" width="4.5703125" bestFit="1" customWidth="1"/>
    <col min="62" max="62" width="5.28515625" customWidth="1"/>
    <col min="63" max="63" width="4.42578125" bestFit="1" customWidth="1"/>
    <col min="64" max="65" width="4.85546875" bestFit="1" customWidth="1"/>
    <col min="66" max="66" width="4.28515625" bestFit="1" customWidth="1"/>
    <col min="67" max="67" width="4.42578125" bestFit="1" customWidth="1"/>
    <col min="68" max="68" width="4.5703125" bestFit="1" customWidth="1"/>
    <col min="69" max="69" width="5.28515625" customWidth="1"/>
    <col min="70" max="70" width="4.42578125" bestFit="1" customWidth="1"/>
    <col min="71" max="72" width="4.85546875" bestFit="1" customWidth="1"/>
    <col min="73" max="73" width="4.28515625" bestFit="1" customWidth="1"/>
    <col min="74" max="74" width="4.42578125" bestFit="1" customWidth="1"/>
    <col min="75" max="75" width="4.5703125" bestFit="1" customWidth="1"/>
    <col min="76" max="76" width="5.28515625" customWidth="1"/>
    <col min="77" max="77" width="4.42578125" bestFit="1" customWidth="1"/>
    <col min="78" max="79" width="4.85546875" bestFit="1" customWidth="1"/>
    <col min="80" max="80" width="4.28515625" bestFit="1" customWidth="1"/>
    <col min="81" max="81" width="4.42578125" bestFit="1" customWidth="1"/>
    <col min="82" max="82" width="4.5703125" bestFit="1" customWidth="1"/>
    <col min="83" max="83" width="4.42578125" bestFit="1" customWidth="1"/>
    <col min="84" max="84" width="3.5703125" bestFit="1" customWidth="1"/>
    <col min="85" max="86" width="4" bestFit="1" customWidth="1"/>
    <col min="87" max="87" width="3.42578125" bestFit="1" customWidth="1"/>
    <col min="88" max="88" width="3.5703125" bestFit="1" customWidth="1"/>
    <col min="89" max="89" width="3.7109375" bestFit="1" customWidth="1"/>
    <col min="90" max="90" width="4.42578125" bestFit="1" customWidth="1"/>
    <col min="91" max="91" width="3.5703125" bestFit="1" customWidth="1"/>
    <col min="92" max="93" width="4.85546875" bestFit="1" customWidth="1"/>
    <col min="94" max="94" width="4.28515625" bestFit="1" customWidth="1"/>
    <col min="95" max="95" width="4.42578125" bestFit="1" customWidth="1"/>
    <col min="96" max="96" width="4.5703125" bestFit="1" customWidth="1"/>
    <col min="97" max="97" width="5.28515625" customWidth="1"/>
    <col min="98" max="98" width="4.42578125" bestFit="1" customWidth="1"/>
    <col min="99" max="100" width="4.85546875" bestFit="1" customWidth="1"/>
    <col min="101" max="101" width="4.28515625" bestFit="1" customWidth="1"/>
    <col min="102" max="102" width="4.42578125" bestFit="1" customWidth="1"/>
    <col min="103" max="103" width="4.5703125" bestFit="1" customWidth="1"/>
    <col min="104" max="104" width="5.28515625" customWidth="1"/>
    <col min="105" max="105" width="4.42578125" bestFit="1" customWidth="1"/>
    <col min="106" max="107" width="4.85546875" bestFit="1" customWidth="1"/>
    <col min="108" max="108" width="4.28515625" bestFit="1" customWidth="1"/>
    <col min="109" max="109" width="4.42578125" bestFit="1" customWidth="1"/>
    <col min="110" max="110" width="4.5703125" bestFit="1" customWidth="1"/>
    <col min="111" max="111" width="5.28515625" customWidth="1"/>
    <col min="112" max="112" width="4.42578125" bestFit="1" customWidth="1"/>
    <col min="113" max="114" width="4" bestFit="1" customWidth="1"/>
    <col min="115" max="115" width="3.42578125" bestFit="1" customWidth="1"/>
    <col min="116" max="116" width="3.5703125" bestFit="1" customWidth="1"/>
    <col min="117" max="117" width="3.7109375" customWidth="1"/>
    <col min="118" max="118" width="4.42578125" bestFit="1" customWidth="1"/>
    <col min="119" max="119" width="3.5703125" bestFit="1" customWidth="1"/>
    <col min="120" max="121" width="4" bestFit="1" customWidth="1"/>
    <col min="122" max="122" width="4.28515625" bestFit="1" customWidth="1"/>
    <col min="123" max="123" width="4.42578125" bestFit="1" customWidth="1"/>
    <col min="124" max="124" width="4.5703125" bestFit="1" customWidth="1"/>
    <col min="125" max="125" width="5.28515625" bestFit="1" customWidth="1"/>
    <col min="126" max="126" width="4.42578125" bestFit="1" customWidth="1"/>
    <col min="127" max="128" width="4.85546875" bestFit="1" customWidth="1"/>
    <col min="129" max="129" width="4.28515625" bestFit="1" customWidth="1"/>
    <col min="130" max="130" width="4.42578125" bestFit="1" customWidth="1"/>
    <col min="131" max="131" width="4.5703125" bestFit="1" customWidth="1"/>
    <col min="132" max="132" width="5.28515625" bestFit="1" customWidth="1"/>
    <col min="133" max="133" width="4.42578125" bestFit="1" customWidth="1"/>
    <col min="134" max="135" width="4.85546875" bestFit="1" customWidth="1"/>
    <col min="136" max="136" width="4.28515625" bestFit="1" customWidth="1"/>
    <col min="137" max="137" width="4.42578125" bestFit="1" customWidth="1"/>
    <col min="138" max="138" width="4.5703125" bestFit="1" customWidth="1"/>
    <col min="139" max="139" width="5.28515625" bestFit="1" customWidth="1"/>
    <col min="140" max="140" width="4.42578125" bestFit="1" customWidth="1"/>
    <col min="141" max="142" width="4.85546875" bestFit="1" customWidth="1"/>
    <col min="143" max="143" width="4.28515625" bestFit="1" customWidth="1"/>
    <col min="144" max="144" width="3.5703125" bestFit="1" customWidth="1"/>
    <col min="145" max="145" width="3.7109375" customWidth="1"/>
    <col min="146" max="146" width="4.42578125" bestFit="1" customWidth="1"/>
    <col min="147" max="147" width="3.5703125" bestFit="1" customWidth="1"/>
    <col min="148" max="149" width="4" bestFit="1" customWidth="1"/>
    <col min="150" max="150" width="3.42578125" bestFit="1" customWidth="1"/>
    <col min="151" max="151" width="3.5703125" bestFit="1" customWidth="1"/>
    <col min="152" max="152" width="3.7109375" customWidth="1"/>
  </cols>
  <sheetData>
    <row r="1" spans="1:152" ht="18.75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52" x14ac:dyDescent="0.25">
      <c r="A2" s="29" t="s">
        <v>1</v>
      </c>
      <c r="B2" s="23"/>
      <c r="C2" s="27" t="s">
        <v>2</v>
      </c>
      <c r="D2" s="28"/>
      <c r="E2" s="28"/>
      <c r="F2" s="28"/>
      <c r="G2" s="29" t="s">
        <v>3</v>
      </c>
      <c r="H2" s="23"/>
      <c r="I2" s="27" t="s">
        <v>4</v>
      </c>
      <c r="J2" s="28"/>
      <c r="K2" s="28"/>
      <c r="L2" s="28"/>
    </row>
    <row r="3" spans="1:152" x14ac:dyDescent="0.25">
      <c r="A3" s="29" t="s">
        <v>5</v>
      </c>
      <c r="B3" s="23"/>
      <c r="C3" s="27" t="s">
        <v>6</v>
      </c>
      <c r="D3" s="28"/>
      <c r="E3" s="28"/>
      <c r="F3" s="28"/>
      <c r="G3" s="29" t="s">
        <v>7</v>
      </c>
      <c r="H3" s="23"/>
      <c r="I3" s="34">
        <f>IF(COUNT($E$11:$F$110)=0,"",MIN($E$11:$E$110))</f>
        <v>46104</v>
      </c>
      <c r="J3" s="28"/>
      <c r="K3" s="28"/>
      <c r="L3" s="28"/>
    </row>
    <row r="4" spans="1:152" x14ac:dyDescent="0.25">
      <c r="A4" s="29" t="s">
        <v>8</v>
      </c>
      <c r="B4" s="23"/>
      <c r="C4" s="27" t="s">
        <v>9</v>
      </c>
      <c r="D4" s="28"/>
      <c r="E4" s="28"/>
      <c r="F4" s="28"/>
      <c r="G4" s="29" t="s">
        <v>10</v>
      </c>
      <c r="H4" s="23"/>
      <c r="I4" s="34">
        <f>IF(COUNT($F$11:$F$110)=0,"",MAX($F$11:$F$110))</f>
        <v>46150</v>
      </c>
      <c r="J4" s="28"/>
      <c r="K4" s="28"/>
      <c r="L4" s="28"/>
    </row>
    <row r="6" spans="1:152" x14ac:dyDescent="0.25">
      <c r="A6" s="25" t="s">
        <v>11</v>
      </c>
      <c r="B6" s="26"/>
      <c r="C6" s="25" t="s">
        <v>12</v>
      </c>
      <c r="D6" s="26"/>
      <c r="E6" s="25" t="s">
        <v>13</v>
      </c>
      <c r="F6" s="26"/>
      <c r="G6" s="25" t="s">
        <v>14</v>
      </c>
      <c r="H6" s="26"/>
      <c r="I6" s="25" t="s">
        <v>15</v>
      </c>
      <c r="J6" s="26"/>
      <c r="K6" s="25" t="s">
        <v>16</v>
      </c>
      <c r="L6" s="26"/>
    </row>
    <row r="7" spans="1:152" ht="15.75" x14ac:dyDescent="0.25">
      <c r="A7" s="31">
        <f>IF(COUNT($E$11:$F$110)=0,"",MAX($F$11:$F$110)-MIN($E$11:$E$110)+1)</f>
        <v>47</v>
      </c>
      <c r="B7" s="32"/>
      <c r="C7" s="33">
        <f>IFERROR(AVERAGE($H$11:$H$110),"")</f>
        <v>0.52142857142857146</v>
      </c>
      <c r="D7" s="32"/>
      <c r="E7" s="31">
        <f ca="1">IF(COUNT($F$11:$F$110)=0,"",MAX(0,MAX($F$11:$F$110)-TODAY()))</f>
        <v>49</v>
      </c>
      <c r="F7" s="32"/>
      <c r="G7" s="31">
        <f>COUNTIF($H$11:$H$110,1)</f>
        <v>4</v>
      </c>
      <c r="H7" s="32"/>
      <c r="I7" s="31">
        <f>COUNTIFS($H$11:$H$110,"&gt;0",$H$11:$H$110,"&lt;1")</f>
        <v>7</v>
      </c>
      <c r="J7" s="32"/>
      <c r="K7" s="31">
        <f>COUNTIF($H$11:$H$110,0)</f>
        <v>3</v>
      </c>
      <c r="L7" s="32"/>
    </row>
    <row r="9" spans="1:152" x14ac:dyDescent="0.25">
      <c r="A9" s="30" t="s">
        <v>17</v>
      </c>
      <c r="B9" s="30" t="s">
        <v>18</v>
      </c>
      <c r="C9" s="30" t="s">
        <v>19</v>
      </c>
      <c r="D9" s="30" t="s">
        <v>20</v>
      </c>
      <c r="E9" s="30" t="s">
        <v>21</v>
      </c>
      <c r="F9" s="30" t="s">
        <v>22</v>
      </c>
      <c r="G9" s="30" t="s">
        <v>23</v>
      </c>
      <c r="H9" s="30" t="s">
        <v>24</v>
      </c>
      <c r="I9" s="30" t="s">
        <v>25</v>
      </c>
      <c r="J9" s="30" t="s">
        <v>26</v>
      </c>
      <c r="K9" s="30" t="s">
        <v>27</v>
      </c>
      <c r="L9" s="30" t="s">
        <v>28</v>
      </c>
      <c r="M9" s="24" t="s">
        <v>29</v>
      </c>
      <c r="N9" s="23"/>
      <c r="O9" s="23"/>
      <c r="P9" s="23"/>
      <c r="Q9" s="23"/>
      <c r="R9" s="23"/>
      <c r="S9" s="23"/>
      <c r="T9" s="24" t="s">
        <v>30</v>
      </c>
      <c r="U9" s="23"/>
      <c r="V9" s="23"/>
      <c r="W9" s="23"/>
      <c r="X9" s="23"/>
      <c r="Y9" s="23"/>
      <c r="Z9" s="23"/>
      <c r="AA9" s="24" t="s">
        <v>31</v>
      </c>
      <c r="AB9" s="23"/>
      <c r="AC9" s="23"/>
      <c r="AD9" s="23"/>
      <c r="AE9" s="23"/>
      <c r="AF9" s="23"/>
      <c r="AG9" s="23"/>
      <c r="AH9" s="24" t="s">
        <v>32</v>
      </c>
      <c r="AI9" s="23"/>
      <c r="AJ9" s="23"/>
      <c r="AK9" s="23"/>
      <c r="AL9" s="23"/>
      <c r="AM9" s="23"/>
      <c r="AN9" s="23"/>
      <c r="AO9" s="24" t="s">
        <v>33</v>
      </c>
      <c r="AP9" s="23"/>
      <c r="AQ9" s="23"/>
      <c r="AR9" s="23"/>
      <c r="AS9" s="23"/>
      <c r="AT9" s="23"/>
      <c r="AU9" s="23"/>
      <c r="AV9" s="24" t="s">
        <v>34</v>
      </c>
      <c r="AW9" s="23"/>
      <c r="AX9" s="23"/>
      <c r="AY9" s="23"/>
      <c r="AZ9" s="23"/>
      <c r="BA9" s="23"/>
      <c r="BB9" s="23"/>
      <c r="BC9" s="24" t="s">
        <v>35</v>
      </c>
      <c r="BD9" s="23"/>
      <c r="BE9" s="23"/>
      <c r="BF9" s="23"/>
      <c r="BG9" s="23"/>
      <c r="BH9" s="23"/>
      <c r="BI9" s="23"/>
      <c r="BJ9" s="24" t="s">
        <v>36</v>
      </c>
      <c r="BK9" s="23"/>
      <c r="BL9" s="23"/>
      <c r="BM9" s="23"/>
      <c r="BN9" s="23"/>
      <c r="BO9" s="23"/>
      <c r="BP9" s="23"/>
      <c r="BQ9" s="24" t="s">
        <v>37</v>
      </c>
      <c r="BR9" s="23"/>
      <c r="BS9" s="23"/>
      <c r="BT9" s="23"/>
      <c r="BU9" s="23"/>
      <c r="BV9" s="23"/>
      <c r="BW9" s="23"/>
      <c r="BX9" s="24" t="s">
        <v>38</v>
      </c>
      <c r="BY9" s="23"/>
      <c r="BZ9" s="23"/>
      <c r="CA9" s="23"/>
      <c r="CB9" s="23"/>
      <c r="CC9" s="23"/>
      <c r="CD9" s="23"/>
      <c r="CE9" s="24" t="s">
        <v>39</v>
      </c>
      <c r="CF9" s="23"/>
      <c r="CG9" s="23"/>
      <c r="CH9" s="23"/>
      <c r="CI9" s="23"/>
      <c r="CJ9" s="23"/>
      <c r="CK9" s="23"/>
      <c r="CL9" s="24" t="s">
        <v>40</v>
      </c>
      <c r="CM9" s="23"/>
      <c r="CN9" s="23"/>
      <c r="CO9" s="23"/>
      <c r="CP9" s="23"/>
      <c r="CQ9" s="23"/>
      <c r="CR9" s="23"/>
      <c r="CS9" s="24" t="s">
        <v>41</v>
      </c>
      <c r="CT9" s="23"/>
      <c r="CU9" s="23"/>
      <c r="CV9" s="23"/>
      <c r="CW9" s="23"/>
      <c r="CX9" s="23"/>
      <c r="CY9" s="23"/>
      <c r="CZ9" s="24" t="s">
        <v>42</v>
      </c>
      <c r="DA9" s="23"/>
      <c r="DB9" s="23"/>
      <c r="DC9" s="23"/>
      <c r="DD9" s="23"/>
      <c r="DE9" s="23"/>
      <c r="DF9" s="23"/>
      <c r="DG9" s="24" t="s">
        <v>43</v>
      </c>
      <c r="DH9" s="23"/>
      <c r="DI9" s="23"/>
      <c r="DJ9" s="23"/>
      <c r="DK9" s="23"/>
      <c r="DL9" s="23"/>
      <c r="DM9" s="23"/>
      <c r="DN9" s="24" t="s">
        <v>44</v>
      </c>
      <c r="DO9" s="23"/>
      <c r="DP9" s="23"/>
      <c r="DQ9" s="23"/>
      <c r="DR9" s="23"/>
      <c r="DS9" s="23"/>
      <c r="DT9" s="23"/>
      <c r="DU9" s="24" t="s">
        <v>45</v>
      </c>
      <c r="DV9" s="23"/>
      <c r="DW9" s="23"/>
      <c r="DX9" s="23"/>
      <c r="DY9" s="23"/>
      <c r="DZ9" s="23"/>
      <c r="EA9" s="23"/>
      <c r="EB9" s="24" t="s">
        <v>46</v>
      </c>
      <c r="EC9" s="23"/>
      <c r="ED9" s="23"/>
      <c r="EE9" s="23"/>
      <c r="EF9" s="23"/>
      <c r="EG9" s="23"/>
      <c r="EH9" s="23"/>
      <c r="EI9" s="24" t="s">
        <v>47</v>
      </c>
      <c r="EJ9" s="23"/>
      <c r="EK9" s="23"/>
      <c r="EL9" s="23"/>
      <c r="EM9" s="23"/>
      <c r="EN9" s="23"/>
      <c r="EO9" s="23"/>
      <c r="EP9" s="24" t="s">
        <v>48</v>
      </c>
      <c r="EQ9" s="23"/>
      <c r="ER9" s="23"/>
      <c r="ES9" s="23"/>
      <c r="ET9" s="23"/>
      <c r="EU9" s="23"/>
      <c r="EV9" s="23"/>
    </row>
    <row r="10" spans="1:152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1">
        <f>IF(COUNT($E$11:$E$110)=0,"",MIN($E$11:$E$110)-WEEKDAY(MIN($E$11:$E$110),2)+1)</f>
        <v>46104</v>
      </c>
      <c r="N10" s="21">
        <f t="shared" ref="N10:AS10" si="0">IF(M$10="","",M$10+1)</f>
        <v>46105</v>
      </c>
      <c r="O10" s="21">
        <f t="shared" si="0"/>
        <v>46106</v>
      </c>
      <c r="P10" s="21">
        <f t="shared" si="0"/>
        <v>46107</v>
      </c>
      <c r="Q10" s="21">
        <f t="shared" si="0"/>
        <v>46108</v>
      </c>
      <c r="R10" s="21">
        <f t="shared" si="0"/>
        <v>46109</v>
      </c>
      <c r="S10" s="21">
        <f t="shared" si="0"/>
        <v>46110</v>
      </c>
      <c r="T10" s="21">
        <f t="shared" si="0"/>
        <v>46111</v>
      </c>
      <c r="U10" s="21">
        <f t="shared" si="0"/>
        <v>46112</v>
      </c>
      <c r="V10" s="21">
        <f t="shared" si="0"/>
        <v>46113</v>
      </c>
      <c r="W10" s="21">
        <f t="shared" si="0"/>
        <v>46114</v>
      </c>
      <c r="X10" s="21">
        <f t="shared" si="0"/>
        <v>46115</v>
      </c>
      <c r="Y10" s="21">
        <f t="shared" si="0"/>
        <v>46116</v>
      </c>
      <c r="Z10" s="21">
        <f t="shared" si="0"/>
        <v>46117</v>
      </c>
      <c r="AA10" s="21">
        <f t="shared" si="0"/>
        <v>46118</v>
      </c>
      <c r="AB10" s="21">
        <f t="shared" si="0"/>
        <v>46119</v>
      </c>
      <c r="AC10" s="21">
        <f t="shared" si="0"/>
        <v>46120</v>
      </c>
      <c r="AD10" s="21">
        <f t="shared" si="0"/>
        <v>46121</v>
      </c>
      <c r="AE10" s="21">
        <f t="shared" si="0"/>
        <v>46122</v>
      </c>
      <c r="AF10" s="21">
        <f t="shared" si="0"/>
        <v>46123</v>
      </c>
      <c r="AG10" s="21">
        <f t="shared" si="0"/>
        <v>46124</v>
      </c>
      <c r="AH10" s="21">
        <f t="shared" si="0"/>
        <v>46125</v>
      </c>
      <c r="AI10" s="21">
        <f t="shared" si="0"/>
        <v>46126</v>
      </c>
      <c r="AJ10" s="21">
        <f t="shared" si="0"/>
        <v>46127</v>
      </c>
      <c r="AK10" s="21">
        <f t="shared" si="0"/>
        <v>46128</v>
      </c>
      <c r="AL10" s="21">
        <f t="shared" si="0"/>
        <v>46129</v>
      </c>
      <c r="AM10" s="21">
        <f t="shared" si="0"/>
        <v>46130</v>
      </c>
      <c r="AN10" s="21">
        <f t="shared" si="0"/>
        <v>46131</v>
      </c>
      <c r="AO10" s="21">
        <f t="shared" si="0"/>
        <v>46132</v>
      </c>
      <c r="AP10" s="21">
        <f t="shared" si="0"/>
        <v>46133</v>
      </c>
      <c r="AQ10" s="21">
        <f t="shared" si="0"/>
        <v>46134</v>
      </c>
      <c r="AR10" s="21">
        <f t="shared" si="0"/>
        <v>46135</v>
      </c>
      <c r="AS10" s="21">
        <f t="shared" si="0"/>
        <v>46136</v>
      </c>
      <c r="AT10" s="21">
        <f t="shared" ref="AT10:BY10" si="1">IF(AS$10="","",AS$10+1)</f>
        <v>46137</v>
      </c>
      <c r="AU10" s="21">
        <f t="shared" si="1"/>
        <v>46138</v>
      </c>
      <c r="AV10" s="21">
        <f t="shared" si="1"/>
        <v>46139</v>
      </c>
      <c r="AW10" s="21">
        <f t="shared" si="1"/>
        <v>46140</v>
      </c>
      <c r="AX10" s="21">
        <f t="shared" si="1"/>
        <v>46141</v>
      </c>
      <c r="AY10" s="21">
        <f t="shared" si="1"/>
        <v>46142</v>
      </c>
      <c r="AZ10" s="21">
        <f t="shared" si="1"/>
        <v>46143</v>
      </c>
      <c r="BA10" s="21">
        <f t="shared" si="1"/>
        <v>46144</v>
      </c>
      <c r="BB10" s="21">
        <f t="shared" si="1"/>
        <v>46145</v>
      </c>
      <c r="BC10" s="21">
        <f t="shared" si="1"/>
        <v>46146</v>
      </c>
      <c r="BD10" s="21">
        <f t="shared" si="1"/>
        <v>46147</v>
      </c>
      <c r="BE10" s="21">
        <f t="shared" si="1"/>
        <v>46148</v>
      </c>
      <c r="BF10" s="21">
        <f t="shared" si="1"/>
        <v>46149</v>
      </c>
      <c r="BG10" s="21">
        <f t="shared" si="1"/>
        <v>46150</v>
      </c>
      <c r="BH10" s="21">
        <f t="shared" si="1"/>
        <v>46151</v>
      </c>
      <c r="BI10" s="21">
        <f t="shared" si="1"/>
        <v>46152</v>
      </c>
      <c r="BJ10" s="21">
        <f t="shared" si="1"/>
        <v>46153</v>
      </c>
      <c r="BK10" s="21">
        <f t="shared" si="1"/>
        <v>46154</v>
      </c>
      <c r="BL10" s="21">
        <f t="shared" si="1"/>
        <v>46155</v>
      </c>
      <c r="BM10" s="21">
        <f t="shared" si="1"/>
        <v>46156</v>
      </c>
      <c r="BN10" s="21">
        <f t="shared" si="1"/>
        <v>46157</v>
      </c>
      <c r="BO10" s="21">
        <f t="shared" si="1"/>
        <v>46158</v>
      </c>
      <c r="BP10" s="21">
        <f t="shared" si="1"/>
        <v>46159</v>
      </c>
      <c r="BQ10" s="21">
        <f t="shared" si="1"/>
        <v>46160</v>
      </c>
      <c r="BR10" s="21">
        <f t="shared" si="1"/>
        <v>46161</v>
      </c>
      <c r="BS10" s="21">
        <f t="shared" si="1"/>
        <v>46162</v>
      </c>
      <c r="BT10" s="21">
        <f t="shared" si="1"/>
        <v>46163</v>
      </c>
      <c r="BU10" s="21">
        <f t="shared" si="1"/>
        <v>46164</v>
      </c>
      <c r="BV10" s="21">
        <f t="shared" si="1"/>
        <v>46165</v>
      </c>
      <c r="BW10" s="21">
        <f t="shared" si="1"/>
        <v>46166</v>
      </c>
      <c r="BX10" s="21">
        <f t="shared" si="1"/>
        <v>46167</v>
      </c>
      <c r="BY10" s="21">
        <f t="shared" si="1"/>
        <v>46168</v>
      </c>
      <c r="BZ10" s="21">
        <f t="shared" ref="BZ10:DE10" si="2">IF(BY$10="","",BY$10+1)</f>
        <v>46169</v>
      </c>
      <c r="CA10" s="21">
        <f t="shared" si="2"/>
        <v>46170</v>
      </c>
      <c r="CB10" s="21">
        <f t="shared" si="2"/>
        <v>46171</v>
      </c>
      <c r="CC10" s="21">
        <f t="shared" si="2"/>
        <v>46172</v>
      </c>
      <c r="CD10" s="21">
        <f t="shared" si="2"/>
        <v>46173</v>
      </c>
      <c r="CE10" s="21">
        <f t="shared" si="2"/>
        <v>46174</v>
      </c>
      <c r="CF10" s="21">
        <f t="shared" si="2"/>
        <v>46175</v>
      </c>
      <c r="CG10" s="21">
        <f t="shared" si="2"/>
        <v>46176</v>
      </c>
      <c r="CH10" s="21">
        <f t="shared" si="2"/>
        <v>46177</v>
      </c>
      <c r="CI10" s="21">
        <f t="shared" si="2"/>
        <v>46178</v>
      </c>
      <c r="CJ10" s="21">
        <f t="shared" si="2"/>
        <v>46179</v>
      </c>
      <c r="CK10" s="21">
        <f t="shared" si="2"/>
        <v>46180</v>
      </c>
      <c r="CL10" s="21">
        <f t="shared" si="2"/>
        <v>46181</v>
      </c>
      <c r="CM10" s="21">
        <f t="shared" si="2"/>
        <v>46182</v>
      </c>
      <c r="CN10" s="21">
        <f t="shared" si="2"/>
        <v>46183</v>
      </c>
      <c r="CO10" s="21">
        <f t="shared" si="2"/>
        <v>46184</v>
      </c>
      <c r="CP10" s="21">
        <f t="shared" si="2"/>
        <v>46185</v>
      </c>
      <c r="CQ10" s="21">
        <f t="shared" si="2"/>
        <v>46186</v>
      </c>
      <c r="CR10" s="21">
        <f t="shared" si="2"/>
        <v>46187</v>
      </c>
      <c r="CS10" s="21">
        <f t="shared" si="2"/>
        <v>46188</v>
      </c>
      <c r="CT10" s="21">
        <f t="shared" si="2"/>
        <v>46189</v>
      </c>
      <c r="CU10" s="21">
        <f t="shared" si="2"/>
        <v>46190</v>
      </c>
      <c r="CV10" s="21">
        <f t="shared" si="2"/>
        <v>46191</v>
      </c>
      <c r="CW10" s="21">
        <f t="shared" si="2"/>
        <v>46192</v>
      </c>
      <c r="CX10" s="21">
        <f t="shared" si="2"/>
        <v>46193</v>
      </c>
      <c r="CY10" s="21">
        <f t="shared" si="2"/>
        <v>46194</v>
      </c>
      <c r="CZ10" s="21">
        <f t="shared" si="2"/>
        <v>46195</v>
      </c>
      <c r="DA10" s="21">
        <f t="shared" si="2"/>
        <v>46196</v>
      </c>
      <c r="DB10" s="21">
        <f t="shared" si="2"/>
        <v>46197</v>
      </c>
      <c r="DC10" s="21">
        <f t="shared" si="2"/>
        <v>46198</v>
      </c>
      <c r="DD10" s="21">
        <f t="shared" si="2"/>
        <v>46199</v>
      </c>
      <c r="DE10" s="21">
        <f t="shared" si="2"/>
        <v>46200</v>
      </c>
      <c r="DF10" s="21">
        <f t="shared" ref="DF10:EK10" si="3">IF(DE$10="","",DE$10+1)</f>
        <v>46201</v>
      </c>
      <c r="DG10" s="21">
        <f t="shared" si="3"/>
        <v>46202</v>
      </c>
      <c r="DH10" s="21">
        <f t="shared" si="3"/>
        <v>46203</v>
      </c>
      <c r="DI10" s="21">
        <f t="shared" si="3"/>
        <v>46204</v>
      </c>
      <c r="DJ10" s="21">
        <f t="shared" si="3"/>
        <v>46205</v>
      </c>
      <c r="DK10" s="21">
        <f t="shared" si="3"/>
        <v>46206</v>
      </c>
      <c r="DL10" s="21">
        <f t="shared" si="3"/>
        <v>46207</v>
      </c>
      <c r="DM10" s="21">
        <f t="shared" si="3"/>
        <v>46208</v>
      </c>
      <c r="DN10" s="21">
        <f t="shared" si="3"/>
        <v>46209</v>
      </c>
      <c r="DO10" s="21">
        <f t="shared" si="3"/>
        <v>46210</v>
      </c>
      <c r="DP10" s="21">
        <f t="shared" si="3"/>
        <v>46211</v>
      </c>
      <c r="DQ10" s="21">
        <f t="shared" si="3"/>
        <v>46212</v>
      </c>
      <c r="DR10" s="21">
        <f t="shared" si="3"/>
        <v>46213</v>
      </c>
      <c r="DS10" s="21">
        <f t="shared" si="3"/>
        <v>46214</v>
      </c>
      <c r="DT10" s="21">
        <f t="shared" si="3"/>
        <v>46215</v>
      </c>
      <c r="DU10" s="21">
        <f t="shared" si="3"/>
        <v>46216</v>
      </c>
      <c r="DV10" s="21">
        <f t="shared" si="3"/>
        <v>46217</v>
      </c>
      <c r="DW10" s="21">
        <f t="shared" si="3"/>
        <v>46218</v>
      </c>
      <c r="DX10" s="21">
        <f t="shared" si="3"/>
        <v>46219</v>
      </c>
      <c r="DY10" s="21">
        <f t="shared" si="3"/>
        <v>46220</v>
      </c>
      <c r="DZ10" s="21">
        <f t="shared" si="3"/>
        <v>46221</v>
      </c>
      <c r="EA10" s="21">
        <f t="shared" si="3"/>
        <v>46222</v>
      </c>
      <c r="EB10" s="21">
        <f t="shared" si="3"/>
        <v>46223</v>
      </c>
      <c r="EC10" s="21">
        <f t="shared" si="3"/>
        <v>46224</v>
      </c>
      <c r="ED10" s="21">
        <f t="shared" si="3"/>
        <v>46225</v>
      </c>
      <c r="EE10" s="21">
        <f t="shared" si="3"/>
        <v>46226</v>
      </c>
      <c r="EF10" s="21">
        <f t="shared" si="3"/>
        <v>46227</v>
      </c>
      <c r="EG10" s="21">
        <f t="shared" si="3"/>
        <v>46228</v>
      </c>
      <c r="EH10" s="21">
        <f t="shared" si="3"/>
        <v>46229</v>
      </c>
      <c r="EI10" s="21">
        <f t="shared" si="3"/>
        <v>46230</v>
      </c>
      <c r="EJ10" s="21">
        <f t="shared" si="3"/>
        <v>46231</v>
      </c>
      <c r="EK10" s="21">
        <f t="shared" si="3"/>
        <v>46232</v>
      </c>
      <c r="EL10" s="21">
        <f t="shared" ref="EL10:EV10" si="4">IF(EK$10="","",EK$10+1)</f>
        <v>46233</v>
      </c>
      <c r="EM10" s="21">
        <f t="shared" si="4"/>
        <v>46234</v>
      </c>
      <c r="EN10" s="21">
        <f t="shared" si="4"/>
        <v>46235</v>
      </c>
      <c r="EO10" s="21">
        <f t="shared" si="4"/>
        <v>46236</v>
      </c>
      <c r="EP10" s="21">
        <f t="shared" si="4"/>
        <v>46237</v>
      </c>
      <c r="EQ10" s="21">
        <f t="shared" si="4"/>
        <v>46238</v>
      </c>
      <c r="ER10" s="21">
        <f t="shared" si="4"/>
        <v>46239</v>
      </c>
      <c r="ES10" s="21">
        <f t="shared" si="4"/>
        <v>46240</v>
      </c>
      <c r="ET10" s="21">
        <f t="shared" si="4"/>
        <v>46241</v>
      </c>
      <c r="EU10" s="21">
        <f t="shared" si="4"/>
        <v>46242</v>
      </c>
      <c r="EV10" s="21">
        <f t="shared" si="4"/>
        <v>46243</v>
      </c>
    </row>
    <row r="11" spans="1:152" x14ac:dyDescent="0.25">
      <c r="A11" s="2" t="s">
        <v>49</v>
      </c>
      <c r="B11" s="2" t="s">
        <v>50</v>
      </c>
      <c r="C11" s="3" t="s">
        <v>51</v>
      </c>
      <c r="D11" s="3" t="s">
        <v>4</v>
      </c>
      <c r="E11" s="4">
        <v>46104</v>
      </c>
      <c r="F11" s="4">
        <v>46112</v>
      </c>
      <c r="G11" s="5">
        <f t="shared" ref="G11:G42" si="5">IF(OR(E11="",F11=""),"",MAX(1,F11-E11+1))</f>
        <v>9</v>
      </c>
      <c r="H11" s="6">
        <v>1</v>
      </c>
      <c r="I11" s="2" t="s">
        <v>52</v>
      </c>
      <c r="J11" s="7" t="s">
        <v>92</v>
      </c>
      <c r="K11" s="5">
        <f t="shared" ref="K11:K42" si="6">IF(OR(G11="",H11=""),"",MIN(G11,ROUND(G11*H11,0)))</f>
        <v>9</v>
      </c>
      <c r="L11" s="5">
        <f t="shared" ref="L11:L42" si="7">IF(K11="","",MAX(0,G11-K11))</f>
        <v>0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</row>
    <row r="12" spans="1:152" x14ac:dyDescent="0.25">
      <c r="A12" s="9" t="s">
        <v>53</v>
      </c>
      <c r="B12" s="9" t="s">
        <v>54</v>
      </c>
      <c r="C12" s="10" t="s">
        <v>55</v>
      </c>
      <c r="D12" s="10" t="s">
        <v>4</v>
      </c>
      <c r="E12" s="11">
        <v>46104</v>
      </c>
      <c r="F12" s="11">
        <v>46105</v>
      </c>
      <c r="G12" s="12">
        <f t="shared" si="5"/>
        <v>2</v>
      </c>
      <c r="H12" s="13">
        <v>1</v>
      </c>
      <c r="I12" s="9" t="s">
        <v>52</v>
      </c>
      <c r="J12" s="14" t="s">
        <v>52</v>
      </c>
      <c r="K12" s="12">
        <f t="shared" si="6"/>
        <v>2</v>
      </c>
      <c r="L12" s="12">
        <f t="shared" si="7"/>
        <v>0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</row>
    <row r="13" spans="1:152" x14ac:dyDescent="0.25">
      <c r="A13" s="9" t="s">
        <v>56</v>
      </c>
      <c r="B13" s="9" t="s">
        <v>54</v>
      </c>
      <c r="C13" s="10" t="s">
        <v>57</v>
      </c>
      <c r="D13" s="10" t="s">
        <v>58</v>
      </c>
      <c r="E13" s="11">
        <v>46106</v>
      </c>
      <c r="F13" s="11">
        <v>46108</v>
      </c>
      <c r="G13" s="12">
        <f t="shared" si="5"/>
        <v>3</v>
      </c>
      <c r="H13" s="13">
        <v>0.8</v>
      </c>
      <c r="I13" s="9" t="s">
        <v>53</v>
      </c>
      <c r="J13" s="14" t="s">
        <v>59</v>
      </c>
      <c r="K13" s="12">
        <f t="shared" si="6"/>
        <v>2</v>
      </c>
      <c r="L13" s="12">
        <f t="shared" si="7"/>
        <v>1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</row>
    <row r="14" spans="1:152" x14ac:dyDescent="0.25">
      <c r="A14" s="15" t="s">
        <v>60</v>
      </c>
      <c r="B14" s="15" t="s">
        <v>61</v>
      </c>
      <c r="C14" s="16" t="s">
        <v>62</v>
      </c>
      <c r="D14" s="16" t="s">
        <v>4</v>
      </c>
      <c r="E14" s="17">
        <v>46112</v>
      </c>
      <c r="F14" s="17">
        <v>46112</v>
      </c>
      <c r="G14" s="18">
        <f t="shared" si="5"/>
        <v>1</v>
      </c>
      <c r="H14" s="19">
        <v>1</v>
      </c>
      <c r="I14" s="15" t="s">
        <v>56</v>
      </c>
      <c r="J14" s="20" t="s">
        <v>52</v>
      </c>
      <c r="K14" s="18">
        <f t="shared" si="6"/>
        <v>1</v>
      </c>
      <c r="L14" s="18">
        <f t="shared" si="7"/>
        <v>0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</row>
    <row r="15" spans="1:152" ht="30" x14ac:dyDescent="0.25">
      <c r="A15" s="2" t="s">
        <v>63</v>
      </c>
      <c r="B15" s="2" t="s">
        <v>50</v>
      </c>
      <c r="C15" s="3" t="s">
        <v>64</v>
      </c>
      <c r="D15" s="3" t="s">
        <v>65</v>
      </c>
      <c r="E15" s="4">
        <v>46113</v>
      </c>
      <c r="F15" s="4">
        <v>46126</v>
      </c>
      <c r="G15" s="5">
        <f t="shared" si="5"/>
        <v>14</v>
      </c>
      <c r="H15" s="6">
        <v>0.55000000000000004</v>
      </c>
      <c r="I15" s="2" t="s">
        <v>60</v>
      </c>
      <c r="J15" s="7" t="s">
        <v>66</v>
      </c>
      <c r="K15" s="5">
        <f t="shared" si="6"/>
        <v>8</v>
      </c>
      <c r="L15" s="5">
        <f t="shared" si="7"/>
        <v>6</v>
      </c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</row>
    <row r="16" spans="1:152" x14ac:dyDescent="0.25">
      <c r="A16" s="9" t="s">
        <v>67</v>
      </c>
      <c r="B16" s="9" t="s">
        <v>54</v>
      </c>
      <c r="C16" s="10" t="s">
        <v>68</v>
      </c>
      <c r="D16" s="10" t="s">
        <v>65</v>
      </c>
      <c r="E16" s="11">
        <v>46113</v>
      </c>
      <c r="F16" s="11">
        <v>46117</v>
      </c>
      <c r="G16" s="12">
        <f t="shared" si="5"/>
        <v>5</v>
      </c>
      <c r="H16" s="13">
        <v>1</v>
      </c>
      <c r="I16" s="9" t="s">
        <v>60</v>
      </c>
      <c r="J16" s="14" t="s">
        <v>52</v>
      </c>
      <c r="K16" s="12">
        <f t="shared" si="6"/>
        <v>5</v>
      </c>
      <c r="L16" s="12">
        <f t="shared" si="7"/>
        <v>0</v>
      </c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</row>
    <row r="17" spans="1:152" x14ac:dyDescent="0.25">
      <c r="A17" s="9" t="s">
        <v>69</v>
      </c>
      <c r="B17" s="9" t="s">
        <v>54</v>
      </c>
      <c r="C17" s="10" t="s">
        <v>70</v>
      </c>
      <c r="D17" s="10" t="s">
        <v>65</v>
      </c>
      <c r="E17" s="11">
        <v>46118</v>
      </c>
      <c r="F17" s="11">
        <v>46123</v>
      </c>
      <c r="G17" s="12">
        <f t="shared" si="5"/>
        <v>6</v>
      </c>
      <c r="H17" s="13">
        <v>0.7</v>
      </c>
      <c r="I17" s="9" t="s">
        <v>67</v>
      </c>
      <c r="J17" s="14" t="s">
        <v>52</v>
      </c>
      <c r="K17" s="12">
        <f t="shared" si="6"/>
        <v>4</v>
      </c>
      <c r="L17" s="12">
        <f t="shared" si="7"/>
        <v>2</v>
      </c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</row>
    <row r="18" spans="1:152" x14ac:dyDescent="0.25">
      <c r="A18" s="9" t="s">
        <v>71</v>
      </c>
      <c r="B18" s="9" t="s">
        <v>54</v>
      </c>
      <c r="C18" s="10" t="s">
        <v>72</v>
      </c>
      <c r="D18" s="10" t="s">
        <v>73</v>
      </c>
      <c r="E18" s="11">
        <v>46114</v>
      </c>
      <c r="F18" s="11">
        <v>46126</v>
      </c>
      <c r="G18" s="12">
        <f t="shared" si="5"/>
        <v>13</v>
      </c>
      <c r="H18" s="13">
        <v>0.3</v>
      </c>
      <c r="I18" s="9" t="s">
        <v>69</v>
      </c>
      <c r="J18" s="14" t="s">
        <v>74</v>
      </c>
      <c r="K18" s="12">
        <f t="shared" si="6"/>
        <v>4</v>
      </c>
      <c r="L18" s="12">
        <f t="shared" si="7"/>
        <v>9</v>
      </c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</row>
    <row r="19" spans="1:152" x14ac:dyDescent="0.25">
      <c r="A19" s="15" t="s">
        <v>75</v>
      </c>
      <c r="B19" s="15" t="s">
        <v>61</v>
      </c>
      <c r="C19" s="16" t="s">
        <v>76</v>
      </c>
      <c r="D19" s="16" t="s">
        <v>73</v>
      </c>
      <c r="E19" s="17">
        <v>46126</v>
      </c>
      <c r="F19" s="17">
        <v>46126</v>
      </c>
      <c r="G19" s="18">
        <f t="shared" si="5"/>
        <v>1</v>
      </c>
      <c r="H19" s="19">
        <v>0</v>
      </c>
      <c r="I19" s="15" t="s">
        <v>71</v>
      </c>
      <c r="J19" s="20" t="s">
        <v>52</v>
      </c>
      <c r="K19" s="18">
        <f t="shared" si="6"/>
        <v>0</v>
      </c>
      <c r="L19" s="18">
        <f t="shared" si="7"/>
        <v>1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</row>
    <row r="20" spans="1:152" ht="30" x14ac:dyDescent="0.25">
      <c r="A20" s="2" t="s">
        <v>77</v>
      </c>
      <c r="B20" s="2" t="s">
        <v>50</v>
      </c>
      <c r="C20" s="3" t="s">
        <v>78</v>
      </c>
      <c r="D20" s="3" t="s">
        <v>73</v>
      </c>
      <c r="E20" s="4">
        <v>46127</v>
      </c>
      <c r="F20" s="4">
        <v>46149</v>
      </c>
      <c r="G20" s="5">
        <f t="shared" si="5"/>
        <v>23</v>
      </c>
      <c r="H20" s="6">
        <v>0.25</v>
      </c>
      <c r="I20" s="2" t="s">
        <v>75</v>
      </c>
      <c r="J20" s="7" t="s">
        <v>79</v>
      </c>
      <c r="K20" s="5">
        <f t="shared" si="6"/>
        <v>6</v>
      </c>
      <c r="L20" s="5">
        <f t="shared" si="7"/>
        <v>17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</row>
    <row r="21" spans="1:152" x14ac:dyDescent="0.25">
      <c r="A21" s="9" t="s">
        <v>80</v>
      </c>
      <c r="B21" s="9" t="s">
        <v>54</v>
      </c>
      <c r="C21" s="10" t="s">
        <v>81</v>
      </c>
      <c r="D21" s="10" t="s">
        <v>82</v>
      </c>
      <c r="E21" s="11">
        <v>46127</v>
      </c>
      <c r="F21" s="11">
        <v>46136</v>
      </c>
      <c r="G21" s="12">
        <f t="shared" si="5"/>
        <v>10</v>
      </c>
      <c r="H21" s="13">
        <v>0.5</v>
      </c>
      <c r="I21" s="9" t="s">
        <v>75</v>
      </c>
      <c r="J21" s="14" t="s">
        <v>52</v>
      </c>
      <c r="K21" s="12">
        <f t="shared" si="6"/>
        <v>5</v>
      </c>
      <c r="L21" s="12">
        <f t="shared" si="7"/>
        <v>5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</row>
    <row r="22" spans="1:152" x14ac:dyDescent="0.25">
      <c r="A22" s="9" t="s">
        <v>83</v>
      </c>
      <c r="B22" s="9" t="s">
        <v>54</v>
      </c>
      <c r="C22" s="10" t="s">
        <v>84</v>
      </c>
      <c r="D22" s="10" t="s">
        <v>82</v>
      </c>
      <c r="E22" s="11">
        <v>46132</v>
      </c>
      <c r="F22" s="11">
        <v>46142</v>
      </c>
      <c r="G22" s="12">
        <f t="shared" si="5"/>
        <v>11</v>
      </c>
      <c r="H22" s="13">
        <v>0.2</v>
      </c>
      <c r="I22" s="9" t="s">
        <v>80</v>
      </c>
      <c r="J22" s="14" t="s">
        <v>52</v>
      </c>
      <c r="K22" s="12">
        <f t="shared" si="6"/>
        <v>2</v>
      </c>
      <c r="L22" s="12">
        <f t="shared" si="7"/>
        <v>9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</row>
    <row r="23" spans="1:152" x14ac:dyDescent="0.25">
      <c r="A23" s="9" t="s">
        <v>85</v>
      </c>
      <c r="B23" s="9" t="s">
        <v>54</v>
      </c>
      <c r="C23" s="10" t="s">
        <v>86</v>
      </c>
      <c r="D23" s="10" t="s">
        <v>73</v>
      </c>
      <c r="E23" s="11">
        <v>46143</v>
      </c>
      <c r="F23" s="11">
        <v>46149</v>
      </c>
      <c r="G23" s="12">
        <f t="shared" si="5"/>
        <v>7</v>
      </c>
      <c r="H23" s="13">
        <v>0</v>
      </c>
      <c r="I23" s="9" t="s">
        <v>83</v>
      </c>
      <c r="J23" s="14" t="s">
        <v>52</v>
      </c>
      <c r="K23" s="12">
        <f t="shared" si="6"/>
        <v>0</v>
      </c>
      <c r="L23" s="12">
        <f t="shared" si="7"/>
        <v>7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</row>
    <row r="24" spans="1:152" x14ac:dyDescent="0.25">
      <c r="A24" s="15" t="s">
        <v>87</v>
      </c>
      <c r="B24" s="15" t="s">
        <v>61</v>
      </c>
      <c r="C24" s="16" t="s">
        <v>88</v>
      </c>
      <c r="D24" s="16" t="s">
        <v>4</v>
      </c>
      <c r="E24" s="17">
        <v>46150</v>
      </c>
      <c r="F24" s="17">
        <v>46150</v>
      </c>
      <c r="G24" s="18">
        <f t="shared" si="5"/>
        <v>1</v>
      </c>
      <c r="H24" s="19">
        <v>0</v>
      </c>
      <c r="I24" s="15" t="s">
        <v>85</v>
      </c>
      <c r="J24" s="20" t="s">
        <v>89</v>
      </c>
      <c r="K24" s="18">
        <f t="shared" si="6"/>
        <v>0</v>
      </c>
      <c r="L24" s="18">
        <f t="shared" si="7"/>
        <v>1</v>
      </c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</row>
    <row r="25" spans="1:152" x14ac:dyDescent="0.25">
      <c r="A25" s="9"/>
      <c r="B25" s="9"/>
      <c r="C25" s="10"/>
      <c r="D25" s="10"/>
      <c r="E25" s="11"/>
      <c r="F25" s="11"/>
      <c r="G25" s="12" t="str">
        <f t="shared" si="5"/>
        <v/>
      </c>
      <c r="H25" s="13"/>
      <c r="I25" s="9"/>
      <c r="J25" s="14"/>
      <c r="K25" s="12" t="str">
        <f t="shared" si="6"/>
        <v/>
      </c>
      <c r="L25" s="12" t="str">
        <f t="shared" si="7"/>
        <v/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</row>
    <row r="26" spans="1:152" x14ac:dyDescent="0.25">
      <c r="A26" s="9"/>
      <c r="B26" s="9"/>
      <c r="C26" s="10"/>
      <c r="D26" s="10"/>
      <c r="E26" s="11"/>
      <c r="F26" s="11"/>
      <c r="G26" s="12" t="str">
        <f t="shared" si="5"/>
        <v/>
      </c>
      <c r="H26" s="13"/>
      <c r="I26" s="9"/>
      <c r="J26" s="14"/>
      <c r="K26" s="12" t="str">
        <f t="shared" si="6"/>
        <v/>
      </c>
      <c r="L26" s="12" t="str">
        <f t="shared" si="7"/>
        <v/>
      </c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</row>
    <row r="27" spans="1:152" x14ac:dyDescent="0.25">
      <c r="A27" s="9"/>
      <c r="B27" s="9"/>
      <c r="C27" s="10"/>
      <c r="D27" s="10"/>
      <c r="E27" s="11"/>
      <c r="F27" s="11"/>
      <c r="G27" s="12" t="str">
        <f t="shared" si="5"/>
        <v/>
      </c>
      <c r="H27" s="13"/>
      <c r="I27" s="9"/>
      <c r="J27" s="14"/>
      <c r="K27" s="12" t="str">
        <f t="shared" si="6"/>
        <v/>
      </c>
      <c r="L27" s="12" t="str">
        <f t="shared" si="7"/>
        <v/>
      </c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</row>
    <row r="28" spans="1:152" x14ac:dyDescent="0.25">
      <c r="A28" s="9"/>
      <c r="B28" s="9"/>
      <c r="C28" s="10"/>
      <c r="D28" s="10"/>
      <c r="E28" s="11"/>
      <c r="F28" s="11"/>
      <c r="G28" s="12" t="str">
        <f t="shared" si="5"/>
        <v/>
      </c>
      <c r="H28" s="13"/>
      <c r="I28" s="9"/>
      <c r="J28" s="14"/>
      <c r="K28" s="12" t="str">
        <f t="shared" si="6"/>
        <v/>
      </c>
      <c r="L28" s="12" t="str">
        <f t="shared" si="7"/>
        <v/>
      </c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</row>
    <row r="29" spans="1:152" x14ac:dyDescent="0.25">
      <c r="A29" s="9"/>
      <c r="B29" s="9"/>
      <c r="C29" s="10"/>
      <c r="D29" s="10"/>
      <c r="E29" s="11"/>
      <c r="F29" s="11"/>
      <c r="G29" s="12" t="str">
        <f t="shared" si="5"/>
        <v/>
      </c>
      <c r="H29" s="13"/>
      <c r="I29" s="9"/>
      <c r="J29" s="14"/>
      <c r="K29" s="12" t="str">
        <f t="shared" si="6"/>
        <v/>
      </c>
      <c r="L29" s="12" t="str">
        <f t="shared" si="7"/>
        <v/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</row>
    <row r="30" spans="1:152" x14ac:dyDescent="0.25">
      <c r="A30" s="9"/>
      <c r="B30" s="9"/>
      <c r="C30" s="10"/>
      <c r="D30" s="10"/>
      <c r="E30" s="11"/>
      <c r="F30" s="11"/>
      <c r="G30" s="12" t="str">
        <f t="shared" si="5"/>
        <v/>
      </c>
      <c r="H30" s="13"/>
      <c r="I30" s="9"/>
      <c r="J30" s="14"/>
      <c r="K30" s="12" t="str">
        <f t="shared" si="6"/>
        <v/>
      </c>
      <c r="L30" s="12" t="str">
        <f t="shared" si="7"/>
        <v/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</row>
    <row r="31" spans="1:152" x14ac:dyDescent="0.25">
      <c r="A31" s="9"/>
      <c r="B31" s="9"/>
      <c r="C31" s="10"/>
      <c r="D31" s="10"/>
      <c r="E31" s="11"/>
      <c r="F31" s="11"/>
      <c r="G31" s="12" t="str">
        <f t="shared" si="5"/>
        <v/>
      </c>
      <c r="H31" s="13"/>
      <c r="I31" s="9"/>
      <c r="J31" s="14"/>
      <c r="K31" s="12" t="str">
        <f t="shared" si="6"/>
        <v/>
      </c>
      <c r="L31" s="12" t="str">
        <f t="shared" si="7"/>
        <v/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</row>
    <row r="32" spans="1:152" x14ac:dyDescent="0.25">
      <c r="A32" s="9"/>
      <c r="B32" s="9"/>
      <c r="C32" s="10"/>
      <c r="D32" s="10"/>
      <c r="E32" s="11"/>
      <c r="F32" s="11"/>
      <c r="G32" s="12" t="str">
        <f t="shared" si="5"/>
        <v/>
      </c>
      <c r="H32" s="13"/>
      <c r="I32" s="9"/>
      <c r="J32" s="14"/>
      <c r="K32" s="12" t="str">
        <f t="shared" si="6"/>
        <v/>
      </c>
      <c r="L32" s="12" t="str">
        <f t="shared" si="7"/>
        <v/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</row>
    <row r="33" spans="1:152" x14ac:dyDescent="0.25">
      <c r="A33" s="9"/>
      <c r="B33" s="9"/>
      <c r="C33" s="10"/>
      <c r="D33" s="10"/>
      <c r="E33" s="11"/>
      <c r="F33" s="11"/>
      <c r="G33" s="12" t="str">
        <f t="shared" si="5"/>
        <v/>
      </c>
      <c r="H33" s="13"/>
      <c r="I33" s="9"/>
      <c r="J33" s="14"/>
      <c r="K33" s="12" t="str">
        <f t="shared" si="6"/>
        <v/>
      </c>
      <c r="L33" s="12" t="str">
        <f t="shared" si="7"/>
        <v/>
      </c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</row>
    <row r="34" spans="1:152" x14ac:dyDescent="0.25">
      <c r="A34" s="9"/>
      <c r="B34" s="9"/>
      <c r="C34" s="10"/>
      <c r="D34" s="10"/>
      <c r="E34" s="11"/>
      <c r="F34" s="11"/>
      <c r="G34" s="12" t="str">
        <f t="shared" si="5"/>
        <v/>
      </c>
      <c r="H34" s="13"/>
      <c r="I34" s="9"/>
      <c r="J34" s="14"/>
      <c r="K34" s="12" t="str">
        <f t="shared" si="6"/>
        <v/>
      </c>
      <c r="L34" s="12" t="str">
        <f t="shared" si="7"/>
        <v/>
      </c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</row>
    <row r="35" spans="1:152" x14ac:dyDescent="0.25">
      <c r="A35" s="9"/>
      <c r="B35" s="9"/>
      <c r="C35" s="10"/>
      <c r="D35" s="10"/>
      <c r="E35" s="11"/>
      <c r="F35" s="11"/>
      <c r="G35" s="12" t="str">
        <f t="shared" si="5"/>
        <v/>
      </c>
      <c r="H35" s="13"/>
      <c r="I35" s="9"/>
      <c r="J35" s="14"/>
      <c r="K35" s="12" t="str">
        <f t="shared" si="6"/>
        <v/>
      </c>
      <c r="L35" s="12" t="str">
        <f t="shared" si="7"/>
        <v/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</row>
    <row r="36" spans="1:152" x14ac:dyDescent="0.25">
      <c r="A36" s="9"/>
      <c r="B36" s="9"/>
      <c r="C36" s="10"/>
      <c r="D36" s="10"/>
      <c r="E36" s="11"/>
      <c r="F36" s="11"/>
      <c r="G36" s="12" t="str">
        <f t="shared" si="5"/>
        <v/>
      </c>
      <c r="H36" s="13"/>
      <c r="I36" s="9"/>
      <c r="J36" s="14"/>
      <c r="K36" s="12" t="str">
        <f t="shared" si="6"/>
        <v/>
      </c>
      <c r="L36" s="12" t="str">
        <f t="shared" si="7"/>
        <v/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</row>
    <row r="37" spans="1:152" x14ac:dyDescent="0.25">
      <c r="A37" s="9"/>
      <c r="B37" s="9"/>
      <c r="C37" s="10"/>
      <c r="D37" s="10"/>
      <c r="E37" s="11"/>
      <c r="F37" s="11"/>
      <c r="G37" s="12" t="str">
        <f t="shared" si="5"/>
        <v/>
      </c>
      <c r="H37" s="13"/>
      <c r="I37" s="9"/>
      <c r="J37" s="14"/>
      <c r="K37" s="12" t="str">
        <f t="shared" si="6"/>
        <v/>
      </c>
      <c r="L37" s="12" t="str">
        <f t="shared" si="7"/>
        <v/>
      </c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</row>
    <row r="38" spans="1:152" x14ac:dyDescent="0.25">
      <c r="A38" s="9"/>
      <c r="B38" s="9"/>
      <c r="C38" s="10"/>
      <c r="D38" s="10"/>
      <c r="E38" s="11"/>
      <c r="F38" s="11"/>
      <c r="G38" s="12" t="str">
        <f t="shared" si="5"/>
        <v/>
      </c>
      <c r="H38" s="13"/>
      <c r="I38" s="9"/>
      <c r="J38" s="14"/>
      <c r="K38" s="12" t="str">
        <f t="shared" si="6"/>
        <v/>
      </c>
      <c r="L38" s="12" t="str">
        <f t="shared" si="7"/>
        <v/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</row>
    <row r="39" spans="1:152" x14ac:dyDescent="0.25">
      <c r="A39" s="9"/>
      <c r="B39" s="9"/>
      <c r="C39" s="10"/>
      <c r="D39" s="10"/>
      <c r="E39" s="11"/>
      <c r="F39" s="11"/>
      <c r="G39" s="12" t="str">
        <f t="shared" si="5"/>
        <v/>
      </c>
      <c r="H39" s="13"/>
      <c r="I39" s="9"/>
      <c r="J39" s="14"/>
      <c r="K39" s="12" t="str">
        <f t="shared" si="6"/>
        <v/>
      </c>
      <c r="L39" s="12" t="str">
        <f t="shared" si="7"/>
        <v/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</row>
    <row r="40" spans="1:152" x14ac:dyDescent="0.25">
      <c r="A40" s="9"/>
      <c r="B40" s="9"/>
      <c r="C40" s="10"/>
      <c r="D40" s="10"/>
      <c r="E40" s="11"/>
      <c r="F40" s="11"/>
      <c r="G40" s="12" t="str">
        <f t="shared" si="5"/>
        <v/>
      </c>
      <c r="H40" s="13"/>
      <c r="I40" s="9"/>
      <c r="J40" s="14"/>
      <c r="K40" s="12" t="str">
        <f t="shared" si="6"/>
        <v/>
      </c>
      <c r="L40" s="12" t="str">
        <f t="shared" si="7"/>
        <v/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</row>
    <row r="41" spans="1:152" x14ac:dyDescent="0.25">
      <c r="A41" s="9"/>
      <c r="B41" s="9"/>
      <c r="C41" s="10"/>
      <c r="D41" s="10"/>
      <c r="E41" s="11"/>
      <c r="F41" s="11"/>
      <c r="G41" s="12" t="str">
        <f t="shared" si="5"/>
        <v/>
      </c>
      <c r="H41" s="13"/>
      <c r="I41" s="9"/>
      <c r="J41" s="14"/>
      <c r="K41" s="12" t="str">
        <f t="shared" si="6"/>
        <v/>
      </c>
      <c r="L41" s="12" t="str">
        <f t="shared" si="7"/>
        <v/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</row>
    <row r="42" spans="1:152" x14ac:dyDescent="0.25">
      <c r="A42" s="9"/>
      <c r="B42" s="9"/>
      <c r="C42" s="10"/>
      <c r="D42" s="10"/>
      <c r="E42" s="11"/>
      <c r="F42" s="11"/>
      <c r="G42" s="12" t="str">
        <f t="shared" si="5"/>
        <v/>
      </c>
      <c r="H42" s="13"/>
      <c r="I42" s="9"/>
      <c r="J42" s="14"/>
      <c r="K42" s="12" t="str">
        <f t="shared" si="6"/>
        <v/>
      </c>
      <c r="L42" s="12" t="str">
        <f t="shared" si="7"/>
        <v/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</row>
    <row r="43" spans="1:152" x14ac:dyDescent="0.25">
      <c r="A43" s="9"/>
      <c r="B43" s="9"/>
      <c r="C43" s="10"/>
      <c r="D43" s="10"/>
      <c r="E43" s="11"/>
      <c r="F43" s="11"/>
      <c r="G43" s="12" t="str">
        <f t="shared" ref="G43:G74" si="8">IF(OR(E43="",F43=""),"",MAX(1,F43-E43+1))</f>
        <v/>
      </c>
      <c r="H43" s="13"/>
      <c r="I43" s="9"/>
      <c r="J43" s="14"/>
      <c r="K43" s="12" t="str">
        <f t="shared" ref="K43:K74" si="9">IF(OR(G43="",H43=""),"",MIN(G43,ROUND(G43*H43,0)))</f>
        <v/>
      </c>
      <c r="L43" s="12" t="str">
        <f t="shared" ref="L43:L74" si="10">IF(K43="","",MAX(0,G43-K43))</f>
        <v/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</row>
    <row r="44" spans="1:152" x14ac:dyDescent="0.25">
      <c r="A44" s="9"/>
      <c r="B44" s="9"/>
      <c r="C44" s="10"/>
      <c r="D44" s="10"/>
      <c r="E44" s="11"/>
      <c r="F44" s="11"/>
      <c r="G44" s="12" t="str">
        <f t="shared" si="8"/>
        <v/>
      </c>
      <c r="H44" s="13"/>
      <c r="I44" s="9"/>
      <c r="J44" s="14"/>
      <c r="K44" s="12" t="str">
        <f t="shared" si="9"/>
        <v/>
      </c>
      <c r="L44" s="12" t="str">
        <f t="shared" si="10"/>
        <v/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</row>
    <row r="45" spans="1:152" x14ac:dyDescent="0.25">
      <c r="A45" s="9"/>
      <c r="B45" s="9"/>
      <c r="C45" s="10"/>
      <c r="D45" s="10"/>
      <c r="E45" s="11"/>
      <c r="F45" s="11"/>
      <c r="G45" s="12" t="str">
        <f t="shared" si="8"/>
        <v/>
      </c>
      <c r="H45" s="13"/>
      <c r="I45" s="9"/>
      <c r="J45" s="14"/>
      <c r="K45" s="12" t="str">
        <f t="shared" si="9"/>
        <v/>
      </c>
      <c r="L45" s="12" t="str">
        <f t="shared" si="10"/>
        <v/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</row>
    <row r="46" spans="1:152" x14ac:dyDescent="0.25">
      <c r="A46" s="9"/>
      <c r="B46" s="9"/>
      <c r="C46" s="10"/>
      <c r="D46" s="10"/>
      <c r="E46" s="11"/>
      <c r="F46" s="11"/>
      <c r="G46" s="12" t="str">
        <f t="shared" si="8"/>
        <v/>
      </c>
      <c r="H46" s="13"/>
      <c r="I46" s="9"/>
      <c r="J46" s="14"/>
      <c r="K46" s="12" t="str">
        <f t="shared" si="9"/>
        <v/>
      </c>
      <c r="L46" s="12" t="str">
        <f t="shared" si="10"/>
        <v/>
      </c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</row>
    <row r="47" spans="1:152" x14ac:dyDescent="0.25">
      <c r="A47" s="9"/>
      <c r="B47" s="9"/>
      <c r="C47" s="10"/>
      <c r="D47" s="10"/>
      <c r="E47" s="11"/>
      <c r="F47" s="11"/>
      <c r="G47" s="12" t="str">
        <f t="shared" si="8"/>
        <v/>
      </c>
      <c r="H47" s="13"/>
      <c r="I47" s="9"/>
      <c r="J47" s="14"/>
      <c r="K47" s="12" t="str">
        <f t="shared" si="9"/>
        <v/>
      </c>
      <c r="L47" s="12" t="str">
        <f t="shared" si="10"/>
        <v/>
      </c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</row>
    <row r="48" spans="1:152" x14ac:dyDescent="0.25">
      <c r="A48" s="9"/>
      <c r="B48" s="9"/>
      <c r="C48" s="10"/>
      <c r="D48" s="10"/>
      <c r="E48" s="11"/>
      <c r="F48" s="11"/>
      <c r="G48" s="12" t="str">
        <f t="shared" si="8"/>
        <v/>
      </c>
      <c r="H48" s="13"/>
      <c r="I48" s="9"/>
      <c r="J48" s="14"/>
      <c r="K48" s="12" t="str">
        <f t="shared" si="9"/>
        <v/>
      </c>
      <c r="L48" s="12" t="str">
        <f t="shared" si="10"/>
        <v/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</row>
    <row r="49" spans="1:152" x14ac:dyDescent="0.25">
      <c r="A49" s="9"/>
      <c r="B49" s="9"/>
      <c r="C49" s="10"/>
      <c r="D49" s="10"/>
      <c r="E49" s="11"/>
      <c r="F49" s="11"/>
      <c r="G49" s="12" t="str">
        <f t="shared" si="8"/>
        <v/>
      </c>
      <c r="H49" s="13"/>
      <c r="I49" s="9"/>
      <c r="J49" s="14"/>
      <c r="K49" s="12" t="str">
        <f t="shared" si="9"/>
        <v/>
      </c>
      <c r="L49" s="12" t="str">
        <f t="shared" si="10"/>
        <v/>
      </c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</row>
    <row r="50" spans="1:152" x14ac:dyDescent="0.25">
      <c r="A50" s="9"/>
      <c r="B50" s="9"/>
      <c r="C50" s="10"/>
      <c r="D50" s="10"/>
      <c r="E50" s="11"/>
      <c r="F50" s="11"/>
      <c r="G50" s="12" t="str">
        <f t="shared" si="8"/>
        <v/>
      </c>
      <c r="H50" s="13"/>
      <c r="I50" s="9"/>
      <c r="J50" s="14"/>
      <c r="K50" s="12" t="str">
        <f t="shared" si="9"/>
        <v/>
      </c>
      <c r="L50" s="12" t="str">
        <f t="shared" si="10"/>
        <v/>
      </c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</row>
    <row r="51" spans="1:152" x14ac:dyDescent="0.25">
      <c r="A51" s="9"/>
      <c r="B51" s="9"/>
      <c r="C51" s="10"/>
      <c r="D51" s="10"/>
      <c r="E51" s="11"/>
      <c r="F51" s="11"/>
      <c r="G51" s="12" t="str">
        <f t="shared" si="8"/>
        <v/>
      </c>
      <c r="H51" s="13"/>
      <c r="I51" s="9"/>
      <c r="J51" s="14"/>
      <c r="K51" s="12" t="str">
        <f t="shared" si="9"/>
        <v/>
      </c>
      <c r="L51" s="12" t="str">
        <f t="shared" si="10"/>
        <v/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</row>
    <row r="52" spans="1:152" x14ac:dyDescent="0.25">
      <c r="A52" s="9"/>
      <c r="B52" s="9"/>
      <c r="C52" s="10"/>
      <c r="D52" s="10"/>
      <c r="E52" s="11"/>
      <c r="F52" s="11"/>
      <c r="G52" s="12" t="str">
        <f t="shared" si="8"/>
        <v/>
      </c>
      <c r="H52" s="13"/>
      <c r="I52" s="9"/>
      <c r="J52" s="14"/>
      <c r="K52" s="12" t="str">
        <f t="shared" si="9"/>
        <v/>
      </c>
      <c r="L52" s="12" t="str">
        <f t="shared" si="10"/>
        <v/>
      </c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</row>
    <row r="53" spans="1:152" x14ac:dyDescent="0.25">
      <c r="A53" s="9"/>
      <c r="B53" s="9"/>
      <c r="C53" s="10"/>
      <c r="D53" s="10"/>
      <c r="E53" s="11"/>
      <c r="F53" s="11"/>
      <c r="G53" s="12" t="str">
        <f t="shared" si="8"/>
        <v/>
      </c>
      <c r="H53" s="13"/>
      <c r="I53" s="9"/>
      <c r="J53" s="14"/>
      <c r="K53" s="12" t="str">
        <f t="shared" si="9"/>
        <v/>
      </c>
      <c r="L53" s="12" t="str">
        <f t="shared" si="10"/>
        <v/>
      </c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</row>
    <row r="54" spans="1:152" x14ac:dyDescent="0.25">
      <c r="A54" s="9"/>
      <c r="B54" s="9"/>
      <c r="C54" s="10"/>
      <c r="D54" s="10"/>
      <c r="E54" s="11"/>
      <c r="F54" s="11"/>
      <c r="G54" s="12" t="str">
        <f t="shared" si="8"/>
        <v/>
      </c>
      <c r="H54" s="13"/>
      <c r="I54" s="9"/>
      <c r="J54" s="14"/>
      <c r="K54" s="12" t="str">
        <f t="shared" si="9"/>
        <v/>
      </c>
      <c r="L54" s="12" t="str">
        <f t="shared" si="10"/>
        <v/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</row>
    <row r="55" spans="1:152" x14ac:dyDescent="0.25">
      <c r="A55" s="9"/>
      <c r="B55" s="9"/>
      <c r="C55" s="10"/>
      <c r="D55" s="10"/>
      <c r="E55" s="11"/>
      <c r="F55" s="11"/>
      <c r="G55" s="12" t="str">
        <f t="shared" si="8"/>
        <v/>
      </c>
      <c r="H55" s="13"/>
      <c r="I55" s="9"/>
      <c r="J55" s="14"/>
      <c r="K55" s="12" t="str">
        <f t="shared" si="9"/>
        <v/>
      </c>
      <c r="L55" s="12" t="str">
        <f t="shared" si="10"/>
        <v/>
      </c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</row>
    <row r="56" spans="1:152" x14ac:dyDescent="0.25">
      <c r="A56" s="9"/>
      <c r="B56" s="9"/>
      <c r="C56" s="10"/>
      <c r="D56" s="10"/>
      <c r="E56" s="11"/>
      <c r="F56" s="11"/>
      <c r="G56" s="12" t="str">
        <f t="shared" si="8"/>
        <v/>
      </c>
      <c r="H56" s="13"/>
      <c r="I56" s="9"/>
      <c r="J56" s="14"/>
      <c r="K56" s="12" t="str">
        <f t="shared" si="9"/>
        <v/>
      </c>
      <c r="L56" s="12" t="str">
        <f t="shared" si="10"/>
        <v/>
      </c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</row>
    <row r="57" spans="1:152" x14ac:dyDescent="0.25">
      <c r="A57" s="9"/>
      <c r="B57" s="9"/>
      <c r="C57" s="10"/>
      <c r="D57" s="10"/>
      <c r="E57" s="11"/>
      <c r="F57" s="11"/>
      <c r="G57" s="12" t="str">
        <f t="shared" si="8"/>
        <v/>
      </c>
      <c r="H57" s="13"/>
      <c r="I57" s="9"/>
      <c r="J57" s="14"/>
      <c r="K57" s="12" t="str">
        <f t="shared" si="9"/>
        <v/>
      </c>
      <c r="L57" s="12" t="str">
        <f t="shared" si="10"/>
        <v/>
      </c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</row>
    <row r="58" spans="1:152" x14ac:dyDescent="0.25">
      <c r="A58" s="9"/>
      <c r="B58" s="9"/>
      <c r="C58" s="10"/>
      <c r="D58" s="10"/>
      <c r="E58" s="11"/>
      <c r="F58" s="11"/>
      <c r="G58" s="12" t="str">
        <f t="shared" si="8"/>
        <v/>
      </c>
      <c r="H58" s="13"/>
      <c r="I58" s="9"/>
      <c r="J58" s="14"/>
      <c r="K58" s="12" t="str">
        <f t="shared" si="9"/>
        <v/>
      </c>
      <c r="L58" s="12" t="str">
        <f t="shared" si="10"/>
        <v/>
      </c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</row>
    <row r="59" spans="1:152" x14ac:dyDescent="0.25">
      <c r="A59" s="9"/>
      <c r="B59" s="9"/>
      <c r="C59" s="10"/>
      <c r="D59" s="10"/>
      <c r="E59" s="11"/>
      <c r="F59" s="11"/>
      <c r="G59" s="12" t="str">
        <f t="shared" si="8"/>
        <v/>
      </c>
      <c r="H59" s="13"/>
      <c r="I59" s="9"/>
      <c r="J59" s="14"/>
      <c r="K59" s="12" t="str">
        <f t="shared" si="9"/>
        <v/>
      </c>
      <c r="L59" s="12" t="str">
        <f t="shared" si="10"/>
        <v/>
      </c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</row>
    <row r="60" spans="1:152" x14ac:dyDescent="0.25">
      <c r="A60" s="9"/>
      <c r="B60" s="9"/>
      <c r="C60" s="10"/>
      <c r="D60" s="10"/>
      <c r="E60" s="11"/>
      <c r="F60" s="11"/>
      <c r="G60" s="12" t="str">
        <f t="shared" si="8"/>
        <v/>
      </c>
      <c r="H60" s="13"/>
      <c r="I60" s="9"/>
      <c r="J60" s="14"/>
      <c r="K60" s="12" t="str">
        <f t="shared" si="9"/>
        <v/>
      </c>
      <c r="L60" s="12" t="str">
        <f t="shared" si="10"/>
        <v/>
      </c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</row>
    <row r="61" spans="1:152" x14ac:dyDescent="0.25">
      <c r="A61" s="9"/>
      <c r="B61" s="9"/>
      <c r="C61" s="10"/>
      <c r="D61" s="10"/>
      <c r="E61" s="11"/>
      <c r="F61" s="11"/>
      <c r="G61" s="12" t="str">
        <f t="shared" si="8"/>
        <v/>
      </c>
      <c r="H61" s="13"/>
      <c r="I61" s="9"/>
      <c r="J61" s="14"/>
      <c r="K61" s="12" t="str">
        <f t="shared" si="9"/>
        <v/>
      </c>
      <c r="L61" s="12" t="str">
        <f t="shared" si="10"/>
        <v/>
      </c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</row>
    <row r="62" spans="1:152" x14ac:dyDescent="0.25">
      <c r="A62" s="9"/>
      <c r="B62" s="9"/>
      <c r="C62" s="10"/>
      <c r="D62" s="10"/>
      <c r="E62" s="11"/>
      <c r="F62" s="11"/>
      <c r="G62" s="12" t="str">
        <f t="shared" si="8"/>
        <v/>
      </c>
      <c r="H62" s="13"/>
      <c r="I62" s="9"/>
      <c r="J62" s="14"/>
      <c r="K62" s="12" t="str">
        <f t="shared" si="9"/>
        <v/>
      </c>
      <c r="L62" s="12" t="str">
        <f t="shared" si="10"/>
        <v/>
      </c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</row>
    <row r="63" spans="1:152" x14ac:dyDescent="0.25">
      <c r="A63" s="9"/>
      <c r="B63" s="9"/>
      <c r="C63" s="10"/>
      <c r="D63" s="10"/>
      <c r="E63" s="11"/>
      <c r="F63" s="11"/>
      <c r="G63" s="12" t="str">
        <f t="shared" si="8"/>
        <v/>
      </c>
      <c r="H63" s="13"/>
      <c r="I63" s="9"/>
      <c r="J63" s="14"/>
      <c r="K63" s="12" t="str">
        <f t="shared" si="9"/>
        <v/>
      </c>
      <c r="L63" s="12" t="str">
        <f t="shared" si="10"/>
        <v/>
      </c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</row>
    <row r="64" spans="1:152" x14ac:dyDescent="0.25">
      <c r="A64" s="9"/>
      <c r="B64" s="9"/>
      <c r="C64" s="10"/>
      <c r="D64" s="10"/>
      <c r="E64" s="11"/>
      <c r="F64" s="11"/>
      <c r="G64" s="12" t="str">
        <f t="shared" si="8"/>
        <v/>
      </c>
      <c r="H64" s="13"/>
      <c r="I64" s="9"/>
      <c r="J64" s="14"/>
      <c r="K64" s="12" t="str">
        <f t="shared" si="9"/>
        <v/>
      </c>
      <c r="L64" s="12" t="str">
        <f t="shared" si="10"/>
        <v/>
      </c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</row>
    <row r="65" spans="1:152" x14ac:dyDescent="0.25">
      <c r="A65" s="9"/>
      <c r="B65" s="9"/>
      <c r="C65" s="10"/>
      <c r="D65" s="10"/>
      <c r="E65" s="11"/>
      <c r="F65" s="11"/>
      <c r="G65" s="12" t="str">
        <f t="shared" si="8"/>
        <v/>
      </c>
      <c r="H65" s="13"/>
      <c r="I65" s="9"/>
      <c r="J65" s="14"/>
      <c r="K65" s="12" t="str">
        <f t="shared" si="9"/>
        <v/>
      </c>
      <c r="L65" s="12" t="str">
        <f t="shared" si="10"/>
        <v/>
      </c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</row>
    <row r="66" spans="1:152" x14ac:dyDescent="0.25">
      <c r="A66" s="9"/>
      <c r="B66" s="9"/>
      <c r="C66" s="10"/>
      <c r="D66" s="10"/>
      <c r="E66" s="11"/>
      <c r="F66" s="11"/>
      <c r="G66" s="12" t="str">
        <f t="shared" si="8"/>
        <v/>
      </c>
      <c r="H66" s="13"/>
      <c r="I66" s="9"/>
      <c r="J66" s="14"/>
      <c r="K66" s="12" t="str">
        <f t="shared" si="9"/>
        <v/>
      </c>
      <c r="L66" s="12" t="str">
        <f t="shared" si="10"/>
        <v/>
      </c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</row>
    <row r="67" spans="1:152" x14ac:dyDescent="0.25">
      <c r="A67" s="9"/>
      <c r="B67" s="9"/>
      <c r="C67" s="10"/>
      <c r="D67" s="10"/>
      <c r="E67" s="11"/>
      <c r="F67" s="11"/>
      <c r="G67" s="12" t="str">
        <f t="shared" si="8"/>
        <v/>
      </c>
      <c r="H67" s="13"/>
      <c r="I67" s="9"/>
      <c r="J67" s="14"/>
      <c r="K67" s="12" t="str">
        <f t="shared" si="9"/>
        <v/>
      </c>
      <c r="L67" s="12" t="str">
        <f t="shared" si="10"/>
        <v/>
      </c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</row>
    <row r="68" spans="1:152" x14ac:dyDescent="0.25">
      <c r="A68" s="9"/>
      <c r="B68" s="9"/>
      <c r="C68" s="10"/>
      <c r="D68" s="10"/>
      <c r="E68" s="11"/>
      <c r="F68" s="11"/>
      <c r="G68" s="12" t="str">
        <f t="shared" si="8"/>
        <v/>
      </c>
      <c r="H68" s="13"/>
      <c r="I68" s="9"/>
      <c r="J68" s="14"/>
      <c r="K68" s="12" t="str">
        <f t="shared" si="9"/>
        <v/>
      </c>
      <c r="L68" s="12" t="str">
        <f t="shared" si="10"/>
        <v/>
      </c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</row>
    <row r="69" spans="1:152" x14ac:dyDescent="0.25">
      <c r="A69" s="9"/>
      <c r="B69" s="9"/>
      <c r="C69" s="10"/>
      <c r="D69" s="10"/>
      <c r="E69" s="11"/>
      <c r="F69" s="11"/>
      <c r="G69" s="12" t="str">
        <f t="shared" si="8"/>
        <v/>
      </c>
      <c r="H69" s="13"/>
      <c r="I69" s="9"/>
      <c r="J69" s="14"/>
      <c r="K69" s="12" t="str">
        <f t="shared" si="9"/>
        <v/>
      </c>
      <c r="L69" s="12" t="str">
        <f t="shared" si="10"/>
        <v/>
      </c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</row>
    <row r="70" spans="1:152" x14ac:dyDescent="0.25">
      <c r="A70" s="9"/>
      <c r="B70" s="9"/>
      <c r="C70" s="10"/>
      <c r="D70" s="10"/>
      <c r="E70" s="11"/>
      <c r="F70" s="11"/>
      <c r="G70" s="12" t="str">
        <f t="shared" si="8"/>
        <v/>
      </c>
      <c r="H70" s="13"/>
      <c r="I70" s="9"/>
      <c r="J70" s="14"/>
      <c r="K70" s="12" t="str">
        <f t="shared" si="9"/>
        <v/>
      </c>
      <c r="L70" s="12" t="str">
        <f t="shared" si="10"/>
        <v/>
      </c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</row>
    <row r="71" spans="1:152" x14ac:dyDescent="0.25">
      <c r="A71" s="9"/>
      <c r="B71" s="9"/>
      <c r="C71" s="10"/>
      <c r="D71" s="10"/>
      <c r="E71" s="11"/>
      <c r="F71" s="11"/>
      <c r="G71" s="12" t="str">
        <f t="shared" si="8"/>
        <v/>
      </c>
      <c r="H71" s="13"/>
      <c r="I71" s="9"/>
      <c r="J71" s="14"/>
      <c r="K71" s="12" t="str">
        <f t="shared" si="9"/>
        <v/>
      </c>
      <c r="L71" s="12" t="str">
        <f t="shared" si="10"/>
        <v/>
      </c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</row>
    <row r="72" spans="1:152" x14ac:dyDescent="0.25">
      <c r="A72" s="9"/>
      <c r="B72" s="9"/>
      <c r="C72" s="10"/>
      <c r="D72" s="10"/>
      <c r="E72" s="11"/>
      <c r="F72" s="11"/>
      <c r="G72" s="12" t="str">
        <f t="shared" si="8"/>
        <v/>
      </c>
      <c r="H72" s="13"/>
      <c r="I72" s="9"/>
      <c r="J72" s="14"/>
      <c r="K72" s="12" t="str">
        <f t="shared" si="9"/>
        <v/>
      </c>
      <c r="L72" s="12" t="str">
        <f t="shared" si="10"/>
        <v/>
      </c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</row>
    <row r="73" spans="1:152" x14ac:dyDescent="0.25">
      <c r="A73" s="9"/>
      <c r="B73" s="9"/>
      <c r="C73" s="10"/>
      <c r="D73" s="10"/>
      <c r="E73" s="11"/>
      <c r="F73" s="11"/>
      <c r="G73" s="12" t="str">
        <f t="shared" si="8"/>
        <v/>
      </c>
      <c r="H73" s="13"/>
      <c r="I73" s="9"/>
      <c r="J73" s="14"/>
      <c r="K73" s="12" t="str">
        <f t="shared" si="9"/>
        <v/>
      </c>
      <c r="L73" s="12" t="str">
        <f t="shared" si="10"/>
        <v/>
      </c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</row>
    <row r="74" spans="1:152" x14ac:dyDescent="0.25">
      <c r="A74" s="9"/>
      <c r="B74" s="9"/>
      <c r="C74" s="10"/>
      <c r="D74" s="10"/>
      <c r="E74" s="11"/>
      <c r="F74" s="11"/>
      <c r="G74" s="12" t="str">
        <f t="shared" si="8"/>
        <v/>
      </c>
      <c r="H74" s="13"/>
      <c r="I74" s="9"/>
      <c r="J74" s="14"/>
      <c r="K74" s="12" t="str">
        <f t="shared" si="9"/>
        <v/>
      </c>
      <c r="L74" s="12" t="str">
        <f t="shared" si="10"/>
        <v/>
      </c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</row>
    <row r="75" spans="1:152" x14ac:dyDescent="0.25">
      <c r="A75" s="9"/>
      <c r="B75" s="9"/>
      <c r="C75" s="10"/>
      <c r="D75" s="10"/>
      <c r="E75" s="11"/>
      <c r="F75" s="11"/>
      <c r="G75" s="12" t="str">
        <f t="shared" ref="G75:G106" si="11">IF(OR(E75="",F75=""),"",MAX(1,F75-E75+1))</f>
        <v/>
      </c>
      <c r="H75" s="13"/>
      <c r="I75" s="9"/>
      <c r="J75" s="14"/>
      <c r="K75" s="12" t="str">
        <f t="shared" ref="K75:K108" si="12">IF(OR(G75="",H75=""),"",MIN(G75,ROUND(G75*H75,0)))</f>
        <v/>
      </c>
      <c r="L75" s="12" t="str">
        <f t="shared" ref="L75:L106" si="13">IF(K75="","",MAX(0,G75-K75))</f>
        <v/>
      </c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</row>
    <row r="76" spans="1:152" x14ac:dyDescent="0.25">
      <c r="A76" s="9"/>
      <c r="B76" s="9"/>
      <c r="C76" s="10"/>
      <c r="D76" s="10"/>
      <c r="E76" s="11"/>
      <c r="F76" s="11"/>
      <c r="G76" s="12" t="str">
        <f t="shared" si="11"/>
        <v/>
      </c>
      <c r="H76" s="13"/>
      <c r="I76" s="9"/>
      <c r="J76" s="14"/>
      <c r="K76" s="12" t="str">
        <f t="shared" si="12"/>
        <v/>
      </c>
      <c r="L76" s="12" t="str">
        <f t="shared" si="13"/>
        <v/>
      </c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</row>
    <row r="77" spans="1:152" x14ac:dyDescent="0.25">
      <c r="A77" s="9"/>
      <c r="B77" s="9"/>
      <c r="C77" s="10"/>
      <c r="D77" s="10"/>
      <c r="E77" s="11"/>
      <c r="F77" s="11"/>
      <c r="G77" s="12" t="str">
        <f t="shared" si="11"/>
        <v/>
      </c>
      <c r="H77" s="13"/>
      <c r="I77" s="9"/>
      <c r="J77" s="14"/>
      <c r="K77" s="12" t="str">
        <f t="shared" si="12"/>
        <v/>
      </c>
      <c r="L77" s="12" t="str">
        <f t="shared" si="13"/>
        <v/>
      </c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</row>
    <row r="78" spans="1:152" x14ac:dyDescent="0.25">
      <c r="A78" s="9"/>
      <c r="B78" s="9"/>
      <c r="C78" s="10"/>
      <c r="D78" s="10"/>
      <c r="E78" s="11"/>
      <c r="F78" s="11"/>
      <c r="G78" s="12" t="str">
        <f t="shared" si="11"/>
        <v/>
      </c>
      <c r="H78" s="13"/>
      <c r="I78" s="9"/>
      <c r="J78" s="14"/>
      <c r="K78" s="12" t="str">
        <f t="shared" si="12"/>
        <v/>
      </c>
      <c r="L78" s="12" t="str">
        <f t="shared" si="13"/>
        <v/>
      </c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</row>
    <row r="79" spans="1:152" x14ac:dyDescent="0.25">
      <c r="A79" s="9"/>
      <c r="B79" s="9"/>
      <c r="C79" s="10"/>
      <c r="D79" s="10"/>
      <c r="E79" s="11"/>
      <c r="F79" s="11"/>
      <c r="G79" s="12" t="str">
        <f t="shared" si="11"/>
        <v/>
      </c>
      <c r="H79" s="13"/>
      <c r="I79" s="9"/>
      <c r="J79" s="14"/>
      <c r="K79" s="12" t="str">
        <f t="shared" si="12"/>
        <v/>
      </c>
      <c r="L79" s="12" t="str">
        <f t="shared" si="13"/>
        <v/>
      </c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</row>
    <row r="80" spans="1:152" x14ac:dyDescent="0.25">
      <c r="A80" s="9"/>
      <c r="B80" s="9"/>
      <c r="C80" s="10"/>
      <c r="D80" s="10"/>
      <c r="E80" s="11"/>
      <c r="F80" s="11"/>
      <c r="G80" s="12" t="str">
        <f t="shared" si="11"/>
        <v/>
      </c>
      <c r="H80" s="13"/>
      <c r="I80" s="9"/>
      <c r="J80" s="14"/>
      <c r="K80" s="12" t="str">
        <f t="shared" si="12"/>
        <v/>
      </c>
      <c r="L80" s="12" t="str">
        <f t="shared" si="13"/>
        <v/>
      </c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</row>
    <row r="81" spans="1:152" x14ac:dyDescent="0.25">
      <c r="A81" s="9"/>
      <c r="B81" s="9"/>
      <c r="C81" s="10"/>
      <c r="D81" s="10"/>
      <c r="E81" s="11"/>
      <c r="F81" s="11"/>
      <c r="G81" s="12" t="str">
        <f t="shared" si="11"/>
        <v/>
      </c>
      <c r="H81" s="13"/>
      <c r="I81" s="9"/>
      <c r="J81" s="14"/>
      <c r="K81" s="12" t="str">
        <f t="shared" si="12"/>
        <v/>
      </c>
      <c r="L81" s="12" t="str">
        <f t="shared" si="13"/>
        <v/>
      </c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</row>
    <row r="82" spans="1:152" x14ac:dyDescent="0.25">
      <c r="A82" s="9"/>
      <c r="B82" s="9"/>
      <c r="C82" s="10"/>
      <c r="D82" s="10"/>
      <c r="E82" s="11"/>
      <c r="F82" s="11"/>
      <c r="G82" s="12" t="str">
        <f t="shared" si="11"/>
        <v/>
      </c>
      <c r="H82" s="13"/>
      <c r="I82" s="9"/>
      <c r="J82" s="14"/>
      <c r="K82" s="12" t="str">
        <f t="shared" si="12"/>
        <v/>
      </c>
      <c r="L82" s="12" t="str">
        <f t="shared" si="13"/>
        <v/>
      </c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</row>
    <row r="83" spans="1:152" x14ac:dyDescent="0.25">
      <c r="A83" s="9"/>
      <c r="B83" s="9"/>
      <c r="C83" s="10"/>
      <c r="D83" s="10"/>
      <c r="E83" s="11"/>
      <c r="F83" s="11"/>
      <c r="G83" s="12" t="str">
        <f t="shared" si="11"/>
        <v/>
      </c>
      <c r="H83" s="13"/>
      <c r="I83" s="9"/>
      <c r="J83" s="14"/>
      <c r="K83" s="12" t="str">
        <f t="shared" si="12"/>
        <v/>
      </c>
      <c r="L83" s="12" t="str">
        <f t="shared" si="13"/>
        <v/>
      </c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</row>
    <row r="84" spans="1:152" x14ac:dyDescent="0.25">
      <c r="A84" s="9"/>
      <c r="B84" s="9"/>
      <c r="C84" s="10"/>
      <c r="D84" s="10"/>
      <c r="E84" s="11"/>
      <c r="F84" s="11"/>
      <c r="G84" s="12" t="str">
        <f t="shared" si="11"/>
        <v/>
      </c>
      <c r="H84" s="13"/>
      <c r="I84" s="9"/>
      <c r="J84" s="14"/>
      <c r="K84" s="12" t="str">
        <f t="shared" si="12"/>
        <v/>
      </c>
      <c r="L84" s="12" t="str">
        <f t="shared" si="13"/>
        <v/>
      </c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</row>
    <row r="85" spans="1:152" x14ac:dyDescent="0.25">
      <c r="A85" s="9"/>
      <c r="B85" s="9"/>
      <c r="C85" s="10"/>
      <c r="D85" s="10"/>
      <c r="E85" s="11"/>
      <c r="F85" s="11"/>
      <c r="G85" s="12" t="str">
        <f t="shared" si="11"/>
        <v/>
      </c>
      <c r="H85" s="13"/>
      <c r="I85" s="9"/>
      <c r="J85" s="14"/>
      <c r="K85" s="12" t="str">
        <f t="shared" si="12"/>
        <v/>
      </c>
      <c r="L85" s="12" t="str">
        <f t="shared" si="13"/>
        <v/>
      </c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</row>
    <row r="86" spans="1:152" x14ac:dyDescent="0.25">
      <c r="A86" s="9"/>
      <c r="B86" s="9"/>
      <c r="C86" s="10"/>
      <c r="D86" s="10"/>
      <c r="E86" s="11"/>
      <c r="F86" s="11"/>
      <c r="G86" s="12" t="str">
        <f t="shared" si="11"/>
        <v/>
      </c>
      <c r="H86" s="13"/>
      <c r="I86" s="9"/>
      <c r="J86" s="14"/>
      <c r="K86" s="12" t="str">
        <f t="shared" si="12"/>
        <v/>
      </c>
      <c r="L86" s="12" t="str">
        <f t="shared" si="13"/>
        <v/>
      </c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</row>
    <row r="87" spans="1:152" x14ac:dyDescent="0.25">
      <c r="A87" s="9"/>
      <c r="B87" s="9"/>
      <c r="C87" s="10"/>
      <c r="D87" s="10"/>
      <c r="E87" s="11"/>
      <c r="F87" s="11"/>
      <c r="G87" s="12" t="str">
        <f t="shared" si="11"/>
        <v/>
      </c>
      <c r="H87" s="13"/>
      <c r="I87" s="9"/>
      <c r="J87" s="14"/>
      <c r="K87" s="12" t="str">
        <f t="shared" si="12"/>
        <v/>
      </c>
      <c r="L87" s="12" t="str">
        <f t="shared" si="13"/>
        <v/>
      </c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</row>
    <row r="88" spans="1:152" x14ac:dyDescent="0.25">
      <c r="A88" s="9"/>
      <c r="B88" s="9"/>
      <c r="C88" s="10"/>
      <c r="D88" s="10"/>
      <c r="E88" s="11"/>
      <c r="F88" s="11"/>
      <c r="G88" s="12" t="str">
        <f t="shared" si="11"/>
        <v/>
      </c>
      <c r="H88" s="13"/>
      <c r="I88" s="9"/>
      <c r="J88" s="14"/>
      <c r="K88" s="12" t="str">
        <f t="shared" si="12"/>
        <v/>
      </c>
      <c r="L88" s="12" t="str">
        <f t="shared" si="13"/>
        <v/>
      </c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</row>
    <row r="89" spans="1:152" x14ac:dyDescent="0.25">
      <c r="A89" s="9"/>
      <c r="B89" s="9"/>
      <c r="C89" s="10"/>
      <c r="D89" s="10"/>
      <c r="E89" s="11"/>
      <c r="F89" s="11"/>
      <c r="G89" s="12" t="str">
        <f t="shared" si="11"/>
        <v/>
      </c>
      <c r="H89" s="13"/>
      <c r="I89" s="9"/>
      <c r="J89" s="14"/>
      <c r="K89" s="12" t="str">
        <f t="shared" si="12"/>
        <v/>
      </c>
      <c r="L89" s="12" t="str">
        <f t="shared" si="13"/>
        <v/>
      </c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</row>
    <row r="90" spans="1:152" x14ac:dyDescent="0.25">
      <c r="A90" s="9"/>
      <c r="B90" s="9"/>
      <c r="C90" s="10"/>
      <c r="D90" s="10"/>
      <c r="E90" s="11"/>
      <c r="F90" s="11"/>
      <c r="G90" s="12" t="str">
        <f t="shared" si="11"/>
        <v/>
      </c>
      <c r="H90" s="13"/>
      <c r="I90" s="9"/>
      <c r="J90" s="14"/>
      <c r="K90" s="12" t="str">
        <f t="shared" si="12"/>
        <v/>
      </c>
      <c r="L90" s="12" t="str">
        <f t="shared" si="13"/>
        <v/>
      </c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</row>
    <row r="91" spans="1:152" x14ac:dyDescent="0.25">
      <c r="A91" s="9"/>
      <c r="B91" s="9"/>
      <c r="C91" s="10"/>
      <c r="D91" s="10"/>
      <c r="E91" s="11"/>
      <c r="F91" s="11"/>
      <c r="G91" s="12" t="str">
        <f t="shared" si="11"/>
        <v/>
      </c>
      <c r="H91" s="13"/>
      <c r="I91" s="9"/>
      <c r="J91" s="14"/>
      <c r="K91" s="12" t="str">
        <f t="shared" si="12"/>
        <v/>
      </c>
      <c r="L91" s="12" t="str">
        <f t="shared" si="13"/>
        <v/>
      </c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</row>
    <row r="92" spans="1:152" x14ac:dyDescent="0.25">
      <c r="A92" s="9"/>
      <c r="B92" s="9"/>
      <c r="C92" s="10"/>
      <c r="D92" s="10"/>
      <c r="E92" s="11"/>
      <c r="F92" s="11"/>
      <c r="G92" s="12" t="str">
        <f t="shared" si="11"/>
        <v/>
      </c>
      <c r="H92" s="13"/>
      <c r="I92" s="9"/>
      <c r="J92" s="14"/>
      <c r="K92" s="12" t="str">
        <f t="shared" si="12"/>
        <v/>
      </c>
      <c r="L92" s="12" t="str">
        <f t="shared" si="13"/>
        <v/>
      </c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</row>
    <row r="93" spans="1:152" x14ac:dyDescent="0.25">
      <c r="A93" s="9"/>
      <c r="B93" s="9"/>
      <c r="C93" s="10"/>
      <c r="D93" s="10"/>
      <c r="E93" s="11"/>
      <c r="F93" s="11"/>
      <c r="G93" s="12" t="str">
        <f t="shared" si="11"/>
        <v/>
      </c>
      <c r="H93" s="13"/>
      <c r="I93" s="9"/>
      <c r="J93" s="14"/>
      <c r="K93" s="12" t="str">
        <f t="shared" si="12"/>
        <v/>
      </c>
      <c r="L93" s="12" t="str">
        <f t="shared" si="13"/>
        <v/>
      </c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</row>
    <row r="94" spans="1:152" x14ac:dyDescent="0.25">
      <c r="A94" s="9"/>
      <c r="B94" s="9"/>
      <c r="C94" s="10"/>
      <c r="D94" s="10"/>
      <c r="E94" s="11"/>
      <c r="F94" s="11"/>
      <c r="G94" s="12" t="str">
        <f t="shared" si="11"/>
        <v/>
      </c>
      <c r="H94" s="13"/>
      <c r="I94" s="9"/>
      <c r="J94" s="14"/>
      <c r="K94" s="12" t="str">
        <f t="shared" si="12"/>
        <v/>
      </c>
      <c r="L94" s="12" t="str">
        <f t="shared" si="13"/>
        <v/>
      </c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</row>
    <row r="95" spans="1:152" x14ac:dyDescent="0.25">
      <c r="A95" s="9"/>
      <c r="B95" s="9"/>
      <c r="C95" s="10"/>
      <c r="D95" s="10"/>
      <c r="E95" s="11"/>
      <c r="F95" s="11"/>
      <c r="G95" s="12" t="str">
        <f t="shared" si="11"/>
        <v/>
      </c>
      <c r="H95" s="13"/>
      <c r="I95" s="9"/>
      <c r="J95" s="14"/>
      <c r="K95" s="12" t="str">
        <f t="shared" si="12"/>
        <v/>
      </c>
      <c r="L95" s="12" t="str">
        <f t="shared" si="13"/>
        <v/>
      </c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</row>
    <row r="96" spans="1:152" x14ac:dyDescent="0.25">
      <c r="A96" s="9"/>
      <c r="B96" s="9"/>
      <c r="C96" s="10"/>
      <c r="D96" s="10"/>
      <c r="E96" s="11"/>
      <c r="F96" s="11"/>
      <c r="G96" s="12" t="str">
        <f t="shared" si="11"/>
        <v/>
      </c>
      <c r="H96" s="13"/>
      <c r="I96" s="9"/>
      <c r="J96" s="14"/>
      <c r="K96" s="12" t="str">
        <f t="shared" si="12"/>
        <v/>
      </c>
      <c r="L96" s="12" t="str">
        <f t="shared" si="13"/>
        <v/>
      </c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</row>
    <row r="97" spans="1:152" x14ac:dyDescent="0.25">
      <c r="A97" s="9"/>
      <c r="B97" s="9"/>
      <c r="C97" s="10"/>
      <c r="D97" s="10"/>
      <c r="E97" s="11"/>
      <c r="F97" s="11"/>
      <c r="G97" s="12" t="str">
        <f t="shared" si="11"/>
        <v/>
      </c>
      <c r="H97" s="13"/>
      <c r="I97" s="9"/>
      <c r="J97" s="14"/>
      <c r="K97" s="12" t="str">
        <f t="shared" si="12"/>
        <v/>
      </c>
      <c r="L97" s="12" t="str">
        <f t="shared" si="13"/>
        <v/>
      </c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</row>
    <row r="98" spans="1:152" x14ac:dyDescent="0.25">
      <c r="A98" s="9"/>
      <c r="B98" s="9"/>
      <c r="C98" s="10"/>
      <c r="D98" s="10"/>
      <c r="E98" s="11"/>
      <c r="F98" s="11"/>
      <c r="G98" s="12" t="str">
        <f t="shared" si="11"/>
        <v/>
      </c>
      <c r="H98" s="13"/>
      <c r="I98" s="9"/>
      <c r="J98" s="14"/>
      <c r="K98" s="12" t="str">
        <f t="shared" si="12"/>
        <v/>
      </c>
      <c r="L98" s="12" t="str">
        <f t="shared" si="13"/>
        <v/>
      </c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</row>
    <row r="99" spans="1:152" x14ac:dyDescent="0.25">
      <c r="A99" s="9"/>
      <c r="B99" s="9"/>
      <c r="C99" s="10"/>
      <c r="D99" s="10"/>
      <c r="E99" s="11"/>
      <c r="F99" s="11"/>
      <c r="G99" s="12" t="str">
        <f t="shared" si="11"/>
        <v/>
      </c>
      <c r="H99" s="13"/>
      <c r="I99" s="9"/>
      <c r="J99" s="14"/>
      <c r="K99" s="12" t="str">
        <f t="shared" si="12"/>
        <v/>
      </c>
      <c r="L99" s="12" t="str">
        <f t="shared" si="13"/>
        <v/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</row>
    <row r="100" spans="1:152" x14ac:dyDescent="0.25">
      <c r="A100" s="9"/>
      <c r="B100" s="9"/>
      <c r="C100" s="10"/>
      <c r="D100" s="10"/>
      <c r="E100" s="11"/>
      <c r="F100" s="11"/>
      <c r="G100" s="12" t="str">
        <f t="shared" si="11"/>
        <v/>
      </c>
      <c r="H100" s="13"/>
      <c r="I100" s="9"/>
      <c r="J100" s="14"/>
      <c r="K100" s="12" t="str">
        <f t="shared" si="12"/>
        <v/>
      </c>
      <c r="L100" s="12" t="str">
        <f t="shared" si="13"/>
        <v/>
      </c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</row>
    <row r="101" spans="1:152" x14ac:dyDescent="0.25">
      <c r="A101" s="9"/>
      <c r="B101" s="9"/>
      <c r="C101" s="10"/>
      <c r="D101" s="10"/>
      <c r="E101" s="11"/>
      <c r="F101" s="11"/>
      <c r="G101" s="12" t="str">
        <f t="shared" si="11"/>
        <v/>
      </c>
      <c r="H101" s="13"/>
      <c r="I101" s="9"/>
      <c r="J101" s="14"/>
      <c r="K101" s="12" t="str">
        <f t="shared" si="12"/>
        <v/>
      </c>
      <c r="L101" s="12" t="str">
        <f t="shared" si="13"/>
        <v/>
      </c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</row>
    <row r="102" spans="1:152" x14ac:dyDescent="0.25">
      <c r="A102" s="9"/>
      <c r="B102" s="9"/>
      <c r="C102" s="10"/>
      <c r="D102" s="10"/>
      <c r="E102" s="11"/>
      <c r="F102" s="11"/>
      <c r="G102" s="12" t="str">
        <f t="shared" si="11"/>
        <v/>
      </c>
      <c r="H102" s="13"/>
      <c r="I102" s="9"/>
      <c r="J102" s="14"/>
      <c r="K102" s="12" t="str">
        <f t="shared" si="12"/>
        <v/>
      </c>
      <c r="L102" s="12" t="str">
        <f t="shared" si="13"/>
        <v/>
      </c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</row>
    <row r="103" spans="1:152" x14ac:dyDescent="0.25">
      <c r="A103" s="9"/>
      <c r="B103" s="9"/>
      <c r="C103" s="10"/>
      <c r="D103" s="10"/>
      <c r="E103" s="11"/>
      <c r="F103" s="11"/>
      <c r="G103" s="12" t="str">
        <f t="shared" si="11"/>
        <v/>
      </c>
      <c r="H103" s="13"/>
      <c r="I103" s="9"/>
      <c r="J103" s="14"/>
      <c r="K103" s="12" t="str">
        <f t="shared" si="12"/>
        <v/>
      </c>
      <c r="L103" s="12" t="str">
        <f t="shared" si="13"/>
        <v/>
      </c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</row>
    <row r="104" spans="1:152" x14ac:dyDescent="0.25">
      <c r="A104" s="9"/>
      <c r="B104" s="9"/>
      <c r="C104" s="10"/>
      <c r="D104" s="10"/>
      <c r="E104" s="11"/>
      <c r="F104" s="11"/>
      <c r="G104" s="12" t="str">
        <f t="shared" si="11"/>
        <v/>
      </c>
      <c r="H104" s="13"/>
      <c r="I104" s="9"/>
      <c r="J104" s="14"/>
      <c r="K104" s="12" t="str">
        <f t="shared" si="12"/>
        <v/>
      </c>
      <c r="L104" s="12" t="str">
        <f t="shared" si="13"/>
        <v/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</row>
    <row r="105" spans="1:152" x14ac:dyDescent="0.25">
      <c r="A105" s="9"/>
      <c r="B105" s="9"/>
      <c r="C105" s="10"/>
      <c r="D105" s="10"/>
      <c r="E105" s="11"/>
      <c r="F105" s="11"/>
      <c r="G105" s="12" t="str">
        <f t="shared" si="11"/>
        <v/>
      </c>
      <c r="H105" s="13"/>
      <c r="I105" s="9"/>
      <c r="J105" s="14"/>
      <c r="K105" s="12" t="str">
        <f t="shared" si="12"/>
        <v/>
      </c>
      <c r="L105" s="12" t="str">
        <f t="shared" si="13"/>
        <v/>
      </c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</row>
    <row r="106" spans="1:152" x14ac:dyDescent="0.25">
      <c r="A106" s="9"/>
      <c r="B106" s="9"/>
      <c r="C106" s="10"/>
      <c r="D106" s="10"/>
      <c r="E106" s="11"/>
      <c r="F106" s="11"/>
      <c r="G106" s="12" t="str">
        <f t="shared" si="11"/>
        <v/>
      </c>
      <c r="H106" s="13"/>
      <c r="I106" s="9"/>
      <c r="J106" s="14"/>
      <c r="K106" s="12" t="str">
        <f t="shared" si="12"/>
        <v/>
      </c>
      <c r="L106" s="12" t="str">
        <f t="shared" si="13"/>
        <v/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</row>
    <row r="107" spans="1:152" x14ac:dyDescent="0.25">
      <c r="A107" s="9"/>
      <c r="B107" s="9"/>
      <c r="C107" s="10"/>
      <c r="D107" s="10"/>
      <c r="E107" s="11"/>
      <c r="F107" s="11"/>
      <c r="G107" s="12" t="str">
        <f t="shared" ref="G107:G108" si="14">IF(OR(E107="",F107=""),"",MAX(1,F107-E107+1))</f>
        <v/>
      </c>
      <c r="H107" s="13"/>
      <c r="I107" s="9"/>
      <c r="J107" s="14"/>
      <c r="K107" s="12" t="str">
        <f t="shared" si="12"/>
        <v/>
      </c>
      <c r="L107" s="12" t="str">
        <f t="shared" ref="L107:L108" si="15">IF(K107="","",MAX(0,G107-K107))</f>
        <v/>
      </c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</row>
    <row r="108" spans="1:152" x14ac:dyDescent="0.25">
      <c r="A108" s="9"/>
      <c r="B108" s="9"/>
      <c r="C108" s="10"/>
      <c r="D108" s="10"/>
      <c r="E108" s="11"/>
      <c r="F108" s="11"/>
      <c r="G108" s="12" t="str">
        <f t="shared" si="14"/>
        <v/>
      </c>
      <c r="H108" s="13"/>
      <c r="I108" s="9"/>
      <c r="J108" s="14"/>
      <c r="K108" s="12" t="str">
        <f t="shared" si="12"/>
        <v/>
      </c>
      <c r="L108" s="12" t="str">
        <f t="shared" si="15"/>
        <v/>
      </c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</row>
    <row r="109" spans="1:152" x14ac:dyDescent="0.25">
      <c r="A109" s="1" t="s">
        <v>90</v>
      </c>
      <c r="B109" s="35" t="s">
        <v>91</v>
      </c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</row>
    <row r="110" spans="1:152" x14ac:dyDescent="0.25">
      <c r="A110" s="9"/>
      <c r="B110" s="9"/>
      <c r="C110" s="10"/>
      <c r="D110" s="10"/>
      <c r="E110" s="11"/>
      <c r="F110" s="11"/>
      <c r="G110" s="12" t="str">
        <f>IF(OR(E110="",F110=""),"",MAX(1,F110-E110+1))</f>
        <v/>
      </c>
      <c r="H110" s="13"/>
      <c r="I110" s="9"/>
      <c r="J110" s="14"/>
      <c r="K110" s="12" t="str">
        <f>IF(OR(G110="",H110=""),"",MIN(G110,ROUND(G110*H110,0)))</f>
        <v/>
      </c>
      <c r="L110" s="12" t="str">
        <f>IF(K110="","",MAX(0,G110-K110))</f>
        <v/>
      </c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</row>
  </sheetData>
  <mergeCells count="58">
    <mergeCell ref="EP9:EV9"/>
    <mergeCell ref="C6:D6"/>
    <mergeCell ref="I6:J6"/>
    <mergeCell ref="H9:H10"/>
    <mergeCell ref="G2:H2"/>
    <mergeCell ref="J9:J10"/>
    <mergeCell ref="AV9:BB9"/>
    <mergeCell ref="C3:F3"/>
    <mergeCell ref="I2:L2"/>
    <mergeCell ref="DG9:DM9"/>
    <mergeCell ref="DN9:DT9"/>
    <mergeCell ref="EI9:EO9"/>
    <mergeCell ref="B109:L109"/>
    <mergeCell ref="I4:L4"/>
    <mergeCell ref="AO9:AU9"/>
    <mergeCell ref="CE9:CK9"/>
    <mergeCell ref="CS9:CY9"/>
    <mergeCell ref="A6:B6"/>
    <mergeCell ref="C9:C10"/>
    <mergeCell ref="E9:E10"/>
    <mergeCell ref="A7:B7"/>
    <mergeCell ref="G7:H7"/>
    <mergeCell ref="I7:J7"/>
    <mergeCell ref="BC9:BI9"/>
    <mergeCell ref="G6:H6"/>
    <mergeCell ref="BQ9:BW9"/>
    <mergeCell ref="I3:L3"/>
    <mergeCell ref="A9:A10"/>
    <mergeCell ref="A3:B3"/>
    <mergeCell ref="G3:H3"/>
    <mergeCell ref="CZ9:DF9"/>
    <mergeCell ref="B9:B10"/>
    <mergeCell ref="M9:S9"/>
    <mergeCell ref="AA9:AG9"/>
    <mergeCell ref="BJ9:BP9"/>
    <mergeCell ref="T9:Z9"/>
    <mergeCell ref="K7:L7"/>
    <mergeCell ref="G9:G10"/>
    <mergeCell ref="C7:D7"/>
    <mergeCell ref="I9:I10"/>
    <mergeCell ref="K9:K10"/>
    <mergeCell ref="E7:F7"/>
    <mergeCell ref="A1:L1"/>
    <mergeCell ref="AH9:AN9"/>
    <mergeCell ref="BX9:CD9"/>
    <mergeCell ref="EB9:EH9"/>
    <mergeCell ref="K6:L6"/>
    <mergeCell ref="C2:F2"/>
    <mergeCell ref="CL9:CR9"/>
    <mergeCell ref="DU9:EA9"/>
    <mergeCell ref="A2:B2"/>
    <mergeCell ref="E6:F6"/>
    <mergeCell ref="D9:D10"/>
    <mergeCell ref="F9:F10"/>
    <mergeCell ref="L9:L10"/>
    <mergeCell ref="C4:F4"/>
    <mergeCell ref="A4:B4"/>
    <mergeCell ref="G4:H4"/>
  </mergeCells>
  <conditionalFormatting sqref="A11:L110">
    <cfRule type="expression" dxfId="7" priority="1">
      <formula>$B11="Phase"</formula>
    </cfRule>
    <cfRule type="expression" dxfId="6" priority="5">
      <formula>AND($E11&lt;&gt;"",$F11&lt;&gt;"",$F11&lt;$E11)</formula>
    </cfRule>
  </conditionalFormatting>
  <conditionalFormatting sqref="M10:EV110">
    <cfRule type="expression" dxfId="5" priority="3">
      <formula>WEEKDAY(M$10,2)&gt;5</formula>
    </cfRule>
    <cfRule type="expression" dxfId="4" priority="4">
      <formula>M$10=TODAY()</formula>
    </cfRule>
  </conditionalFormatting>
  <conditionalFormatting sqref="M11:EV110">
    <cfRule type="expression" dxfId="3" priority="2">
      <formula>AND($B11="Phase",M$10&gt;=$E11,M$10&lt;=$F11)</formula>
    </cfRule>
    <cfRule type="expression" dxfId="2" priority="6">
      <formula>AND($B11&lt;&gt;"Milestone",$E11&lt;&gt;"",$F11&lt;&gt;"",M$10&gt;=$E11,M$10&lt;=$F11,M$10&lt;=$E11+$K11-1)</formula>
    </cfRule>
    <cfRule type="expression" dxfId="1" priority="7">
      <formula>AND($B11&lt;&gt;"Milestone",$E11&lt;&gt;"",$F11&lt;&gt;"",M$10&gt;=$E11,M$10&lt;=$F11,M$10&gt;$E11+$K11-1)</formula>
    </cfRule>
    <cfRule type="expression" dxfId="0" priority="8">
      <formula>AND($B11="Milestone",M$10=$E11)</formula>
    </cfRule>
  </conditionalFormatting>
  <dataValidations count="2">
    <dataValidation type="list" allowBlank="1" prompt="Bitte Phase, Task oder Milestone wählen." sqref="B11:B110" xr:uid="{00000000-0002-0000-0000-000000000000}">
      <formula1>"Phase,Task,Milestone"</formula1>
    </dataValidation>
    <dataValidation type="decimal" allowBlank="1" prompt="Bitte einen Wert zwischen 0% und 100% eingeben." sqref="H11:H110" xr:uid="{00000000-0002-0000-0000-000001000000}">
      <formula1>0</formula1>
      <formula2>1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Gantt</vt:lpstr>
      <vt:lpstr>Gantt!Títulos_a_imprimir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2026-03-20T07:49:22Z</dcterms:modified>
</cp:coreProperties>
</file>