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Gantt\"/>
    </mc:Choice>
  </mc:AlternateContent>
  <xr:revisionPtr revIDLastSave="0" documentId="13_ncr:1_{17D9BC1B-07F8-46B8-874C-CA1D6B9737D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antt" sheetId="1" r:id="rId1"/>
    <sheet name="List" sheetId="2" r:id="rId2"/>
  </sheets>
  <definedNames>
    <definedName name="_xlnm.Print_Area" localSheetId="0">Gantt!$A$1:$CV$69</definedName>
    <definedName name="PrioritaetListe">List!$C$2:$C$4</definedName>
    <definedName name="StatusListe">List!$B$2:$B$5</definedName>
    <definedName name="_xlnm.Print_Titles" localSheetId="0">Gantt!$1:$9</definedName>
    <definedName name="TypListe">List!$A$2:$A$4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69" i="1" l="1"/>
  <c r="L69" i="1"/>
  <c r="I69" i="1"/>
  <c r="N69" i="1" s="1"/>
  <c r="O68" i="1"/>
  <c r="L68" i="1"/>
  <c r="I68" i="1"/>
  <c r="N68" i="1" s="1"/>
  <c r="O67" i="1"/>
  <c r="L67" i="1"/>
  <c r="I67" i="1"/>
  <c r="N67" i="1" s="1"/>
  <c r="O66" i="1"/>
  <c r="N66" i="1"/>
  <c r="L66" i="1"/>
  <c r="I66" i="1"/>
  <c r="M66" i="1" s="1"/>
  <c r="O65" i="1"/>
  <c r="L65" i="1"/>
  <c r="I65" i="1"/>
  <c r="N65" i="1" s="1"/>
  <c r="O64" i="1"/>
  <c r="L64" i="1"/>
  <c r="I64" i="1"/>
  <c r="N64" i="1" s="1"/>
  <c r="O63" i="1"/>
  <c r="L63" i="1"/>
  <c r="I63" i="1"/>
  <c r="N63" i="1" s="1"/>
  <c r="O62" i="1"/>
  <c r="N62" i="1"/>
  <c r="L62" i="1"/>
  <c r="I62" i="1"/>
  <c r="M62" i="1" s="1"/>
  <c r="O61" i="1"/>
  <c r="L61" i="1"/>
  <c r="I61" i="1"/>
  <c r="N61" i="1" s="1"/>
  <c r="O60" i="1"/>
  <c r="L60" i="1"/>
  <c r="I60" i="1"/>
  <c r="N60" i="1" s="1"/>
  <c r="O59" i="1"/>
  <c r="L59" i="1"/>
  <c r="I59" i="1"/>
  <c r="N59" i="1" s="1"/>
  <c r="O58" i="1"/>
  <c r="N58" i="1"/>
  <c r="L58" i="1"/>
  <c r="I58" i="1"/>
  <c r="M58" i="1" s="1"/>
  <c r="O57" i="1"/>
  <c r="L57" i="1"/>
  <c r="I57" i="1"/>
  <c r="N57" i="1" s="1"/>
  <c r="O56" i="1"/>
  <c r="L56" i="1"/>
  <c r="I56" i="1"/>
  <c r="N56" i="1" s="1"/>
  <c r="O55" i="1"/>
  <c r="L55" i="1"/>
  <c r="I55" i="1"/>
  <c r="N55" i="1" s="1"/>
  <c r="O54" i="1"/>
  <c r="N54" i="1"/>
  <c r="L54" i="1"/>
  <c r="I54" i="1"/>
  <c r="M54" i="1" s="1"/>
  <c r="O53" i="1"/>
  <c r="L53" i="1"/>
  <c r="I53" i="1"/>
  <c r="N53" i="1" s="1"/>
  <c r="O52" i="1"/>
  <c r="L52" i="1"/>
  <c r="I52" i="1"/>
  <c r="N52" i="1" s="1"/>
  <c r="O51" i="1"/>
  <c r="L51" i="1"/>
  <c r="I51" i="1"/>
  <c r="N51" i="1" s="1"/>
  <c r="O50" i="1"/>
  <c r="N50" i="1"/>
  <c r="L50" i="1"/>
  <c r="I50" i="1"/>
  <c r="M50" i="1" s="1"/>
  <c r="O49" i="1"/>
  <c r="L49" i="1"/>
  <c r="I49" i="1"/>
  <c r="N49" i="1" s="1"/>
  <c r="O48" i="1"/>
  <c r="L48" i="1"/>
  <c r="I48" i="1"/>
  <c r="N48" i="1" s="1"/>
  <c r="O47" i="1"/>
  <c r="L47" i="1"/>
  <c r="I47" i="1"/>
  <c r="N47" i="1" s="1"/>
  <c r="O46" i="1"/>
  <c r="N46" i="1"/>
  <c r="L46" i="1"/>
  <c r="I46" i="1"/>
  <c r="M46" i="1" s="1"/>
  <c r="O45" i="1"/>
  <c r="L45" i="1"/>
  <c r="I45" i="1"/>
  <c r="N45" i="1" s="1"/>
  <c r="O44" i="1"/>
  <c r="L44" i="1"/>
  <c r="I44" i="1"/>
  <c r="N44" i="1" s="1"/>
  <c r="O43" i="1"/>
  <c r="L43" i="1"/>
  <c r="I43" i="1"/>
  <c r="N43" i="1" s="1"/>
  <c r="O42" i="1"/>
  <c r="N42" i="1"/>
  <c r="L42" i="1"/>
  <c r="I42" i="1"/>
  <c r="M42" i="1" s="1"/>
  <c r="O41" i="1"/>
  <c r="L41" i="1"/>
  <c r="I41" i="1"/>
  <c r="N41" i="1" s="1"/>
  <c r="O40" i="1"/>
  <c r="L40" i="1"/>
  <c r="I40" i="1"/>
  <c r="N40" i="1" s="1"/>
  <c r="O39" i="1"/>
  <c r="L39" i="1"/>
  <c r="I39" i="1"/>
  <c r="N39" i="1" s="1"/>
  <c r="O38" i="1"/>
  <c r="N38" i="1"/>
  <c r="L38" i="1"/>
  <c r="I38" i="1"/>
  <c r="M38" i="1" s="1"/>
  <c r="O37" i="1"/>
  <c r="L37" i="1"/>
  <c r="I37" i="1"/>
  <c r="N37" i="1" s="1"/>
  <c r="O36" i="1"/>
  <c r="L36" i="1"/>
  <c r="I36" i="1"/>
  <c r="N36" i="1" s="1"/>
  <c r="O35" i="1"/>
  <c r="L35" i="1"/>
  <c r="I35" i="1"/>
  <c r="N35" i="1" s="1"/>
  <c r="O34" i="1"/>
  <c r="N34" i="1"/>
  <c r="L34" i="1"/>
  <c r="I34" i="1"/>
  <c r="M34" i="1" s="1"/>
  <c r="O33" i="1"/>
  <c r="L33" i="1"/>
  <c r="I33" i="1"/>
  <c r="N33" i="1" s="1"/>
  <c r="O32" i="1"/>
  <c r="L32" i="1"/>
  <c r="I32" i="1"/>
  <c r="N32" i="1" s="1"/>
  <c r="O31" i="1"/>
  <c r="L31" i="1"/>
  <c r="I31" i="1"/>
  <c r="N31" i="1" s="1"/>
  <c r="O30" i="1"/>
  <c r="N30" i="1"/>
  <c r="L30" i="1"/>
  <c r="I30" i="1"/>
  <c r="M30" i="1" s="1"/>
  <c r="O29" i="1"/>
  <c r="L29" i="1"/>
  <c r="I29" i="1"/>
  <c r="N29" i="1" s="1"/>
  <c r="O28" i="1"/>
  <c r="L28" i="1"/>
  <c r="I28" i="1"/>
  <c r="N28" i="1" s="1"/>
  <c r="O27" i="1"/>
  <c r="L27" i="1"/>
  <c r="I27" i="1"/>
  <c r="N27" i="1" s="1"/>
  <c r="O26" i="1"/>
  <c r="L26" i="1"/>
  <c r="I26" i="1"/>
  <c r="M26" i="1" s="1"/>
  <c r="N26" i="1" s="1"/>
  <c r="O25" i="1"/>
  <c r="L25" i="1"/>
  <c r="I25" i="1"/>
  <c r="O24" i="1"/>
  <c r="L24" i="1"/>
  <c r="I24" i="1"/>
  <c r="O23" i="1"/>
  <c r="L23" i="1"/>
  <c r="I23" i="1"/>
  <c r="O22" i="1"/>
  <c r="L22" i="1"/>
  <c r="I22" i="1"/>
  <c r="M22" i="1" s="1"/>
  <c r="N22" i="1" s="1"/>
  <c r="O21" i="1"/>
  <c r="L21" i="1"/>
  <c r="I21" i="1"/>
  <c r="O20" i="1"/>
  <c r="L20" i="1"/>
  <c r="I20" i="1"/>
  <c r="O19" i="1"/>
  <c r="L19" i="1"/>
  <c r="I19" i="1"/>
  <c r="O18" i="1"/>
  <c r="L18" i="1"/>
  <c r="I18" i="1"/>
  <c r="M18" i="1" s="1"/>
  <c r="N18" i="1" s="1"/>
  <c r="O17" i="1"/>
  <c r="L17" i="1"/>
  <c r="I17" i="1"/>
  <c r="O16" i="1"/>
  <c r="L16" i="1"/>
  <c r="I16" i="1"/>
  <c r="O15" i="1"/>
  <c r="L15" i="1"/>
  <c r="I15" i="1"/>
  <c r="O14" i="1"/>
  <c r="L14" i="1"/>
  <c r="I14" i="1"/>
  <c r="M14" i="1" s="1"/>
  <c r="N14" i="1" s="1"/>
  <c r="O13" i="1"/>
  <c r="L13" i="1"/>
  <c r="I13" i="1"/>
  <c r="O12" i="1"/>
  <c r="L12" i="1"/>
  <c r="I12" i="1"/>
  <c r="O11" i="1"/>
  <c r="L11" i="1"/>
  <c r="I11" i="1"/>
  <c r="O10" i="1"/>
  <c r="L10" i="1"/>
  <c r="I10" i="1"/>
  <c r="M10" i="1" s="1"/>
  <c r="N10" i="1" s="1"/>
  <c r="Q9" i="1"/>
  <c r="R9" i="1" s="1"/>
  <c r="S9" i="1" s="1"/>
  <c r="T9" i="1" s="1"/>
  <c r="U9" i="1" s="1"/>
  <c r="V9" i="1" s="1"/>
  <c r="W9" i="1" s="1"/>
  <c r="X9" i="1" s="1"/>
  <c r="Y9" i="1" s="1"/>
  <c r="Z9" i="1" s="1"/>
  <c r="AA9" i="1" s="1"/>
  <c r="AB9" i="1" s="1"/>
  <c r="AC9" i="1" s="1"/>
  <c r="AD9" i="1" s="1"/>
  <c r="AE9" i="1" s="1"/>
  <c r="AF9" i="1" s="1"/>
  <c r="AG9" i="1" s="1"/>
  <c r="AH9" i="1" s="1"/>
  <c r="AI9" i="1" s="1"/>
  <c r="AJ9" i="1" s="1"/>
  <c r="AK9" i="1" s="1"/>
  <c r="AL9" i="1" s="1"/>
  <c r="AM9" i="1" s="1"/>
  <c r="AN9" i="1" s="1"/>
  <c r="AO9" i="1" s="1"/>
  <c r="AP9" i="1" s="1"/>
  <c r="AQ9" i="1" s="1"/>
  <c r="AR9" i="1" s="1"/>
  <c r="AS9" i="1" s="1"/>
  <c r="AT9" i="1" s="1"/>
  <c r="AU9" i="1" s="1"/>
  <c r="AV9" i="1" s="1"/>
  <c r="AW9" i="1" s="1"/>
  <c r="AX9" i="1" s="1"/>
  <c r="AY9" i="1" s="1"/>
  <c r="AZ9" i="1" s="1"/>
  <c r="BA9" i="1" s="1"/>
  <c r="BB9" i="1" s="1"/>
  <c r="BC9" i="1" s="1"/>
  <c r="BD9" i="1" s="1"/>
  <c r="BE9" i="1" s="1"/>
  <c r="BF9" i="1" s="1"/>
  <c r="BG9" i="1" s="1"/>
  <c r="BH9" i="1" s="1"/>
  <c r="BI9" i="1" s="1"/>
  <c r="BJ9" i="1" s="1"/>
  <c r="BK9" i="1" s="1"/>
  <c r="BL9" i="1" s="1"/>
  <c r="BM9" i="1" s="1"/>
  <c r="BN9" i="1" s="1"/>
  <c r="BO9" i="1" s="1"/>
  <c r="BP9" i="1" s="1"/>
  <c r="BQ9" i="1" s="1"/>
  <c r="BR9" i="1" s="1"/>
  <c r="BS9" i="1" s="1"/>
  <c r="BT9" i="1" s="1"/>
  <c r="BU9" i="1" s="1"/>
  <c r="BV9" i="1" s="1"/>
  <c r="BW9" i="1" s="1"/>
  <c r="BX9" i="1" s="1"/>
  <c r="BY9" i="1" s="1"/>
  <c r="BZ9" i="1" s="1"/>
  <c r="CA9" i="1" s="1"/>
  <c r="CB9" i="1" s="1"/>
  <c r="CC9" i="1" s="1"/>
  <c r="CD9" i="1" s="1"/>
  <c r="CE9" i="1" s="1"/>
  <c r="CF9" i="1" s="1"/>
  <c r="CG9" i="1" s="1"/>
  <c r="CH9" i="1" s="1"/>
  <c r="CI9" i="1" s="1"/>
  <c r="CJ9" i="1" s="1"/>
  <c r="CK9" i="1" s="1"/>
  <c r="CL9" i="1" s="1"/>
  <c r="CM9" i="1" s="1"/>
  <c r="CN9" i="1" s="1"/>
  <c r="CO9" i="1" s="1"/>
  <c r="CP9" i="1" s="1"/>
  <c r="CQ9" i="1" s="1"/>
  <c r="CR9" i="1" s="1"/>
  <c r="CS9" i="1" s="1"/>
  <c r="CT9" i="1" s="1"/>
  <c r="CU9" i="1" s="1"/>
  <c r="CV9" i="1" s="1"/>
  <c r="M6" i="1"/>
  <c r="K6" i="1"/>
  <c r="I6" i="1"/>
  <c r="G6" i="1"/>
  <c r="E6" i="1"/>
  <c r="C6" i="1"/>
  <c r="A6" i="1"/>
  <c r="J3" i="1"/>
  <c r="C3" i="1"/>
  <c r="N13" i="1" l="1"/>
  <c r="M11" i="1"/>
  <c r="N11" i="1" s="1"/>
  <c r="M15" i="1"/>
  <c r="N15" i="1" s="1"/>
  <c r="M19" i="1"/>
  <c r="N19" i="1" s="1"/>
  <c r="M23" i="1"/>
  <c r="N23" i="1" s="1"/>
  <c r="M27" i="1"/>
  <c r="M31" i="1"/>
  <c r="M35" i="1"/>
  <c r="M39" i="1"/>
  <c r="M43" i="1"/>
  <c r="M47" i="1"/>
  <c r="M51" i="1"/>
  <c r="M55" i="1"/>
  <c r="M59" i="1"/>
  <c r="M63" i="1"/>
  <c r="M67" i="1"/>
  <c r="M12" i="1"/>
  <c r="N12" i="1" s="1"/>
  <c r="M16" i="1"/>
  <c r="N16" i="1" s="1"/>
  <c r="M20" i="1"/>
  <c r="N20" i="1" s="1"/>
  <c r="M24" i="1"/>
  <c r="N24" i="1" s="1"/>
  <c r="M28" i="1"/>
  <c r="M32" i="1"/>
  <c r="M36" i="1"/>
  <c r="M40" i="1"/>
  <c r="M44" i="1"/>
  <c r="M48" i="1"/>
  <c r="M52" i="1"/>
  <c r="M56" i="1"/>
  <c r="M60" i="1"/>
  <c r="M64" i="1"/>
  <c r="M68" i="1"/>
  <c r="M13" i="1"/>
  <c r="M17" i="1"/>
  <c r="N17" i="1" s="1"/>
  <c r="M21" i="1"/>
  <c r="N21" i="1" s="1"/>
  <c r="M25" i="1"/>
  <c r="N25" i="1" s="1"/>
  <c r="M29" i="1"/>
  <c r="M33" i="1"/>
  <c r="M37" i="1"/>
  <c r="M41" i="1"/>
  <c r="M45" i="1"/>
  <c r="M49" i="1"/>
  <c r="M53" i="1"/>
  <c r="M57" i="1"/>
  <c r="M61" i="1"/>
  <c r="M65" i="1"/>
  <c r="M69" i="1"/>
</calcChain>
</file>

<file path=xl/sharedStrings.xml><?xml version="1.0" encoding="utf-8"?>
<sst xmlns="http://schemas.openxmlformats.org/spreadsheetml/2006/main" count="192" uniqueCount="91">
  <si>
    <t>Gantt-Diagramm Vorlage</t>
  </si>
  <si>
    <t>Projektname</t>
  </si>
  <si>
    <t>Website-Relaunch 2026</t>
  </si>
  <si>
    <t>Projektleitung</t>
  </si>
  <si>
    <t>Projektstart</t>
  </si>
  <si>
    <t>Projektende</t>
  </si>
  <si>
    <t>Gelbe Felder können direkt angepasst werden. Aufgaben unten filtern oder erweitern.</t>
  </si>
  <si>
    <t>Projektdauer</t>
  </si>
  <si>
    <t>Gesamtfortschritt</t>
  </si>
  <si>
    <t>Verbleibende Tage</t>
  </si>
  <si>
    <t>Abgeschlossen</t>
  </si>
  <si>
    <t>In Arbeit</t>
  </si>
  <si>
    <t>Nicht begonnen</t>
  </si>
  <si>
    <t>Meilensteine</t>
  </si>
  <si>
    <t>KW 15</t>
  </si>
  <si>
    <t>KW 16</t>
  </si>
  <si>
    <t>KW 17</t>
  </si>
  <si>
    <t>KW 18</t>
  </si>
  <si>
    <t>KW 19</t>
  </si>
  <si>
    <t>KW 20</t>
  </si>
  <si>
    <t>KW 21</t>
  </si>
  <si>
    <t>KW 22</t>
  </si>
  <si>
    <t>KW 23</t>
  </si>
  <si>
    <t>KW 24</t>
  </si>
  <si>
    <t>KW 25</t>
  </si>
  <si>
    <t>KW 26</t>
  </si>
  <si>
    <t>PSP</t>
  </si>
  <si>
    <t>Typ</t>
  </si>
  <si>
    <t>Aufgabe</t>
  </si>
  <si>
    <t>Verantwortlich</t>
  </si>
  <si>
    <t>Status</t>
  </si>
  <si>
    <t>Priorität</t>
  </si>
  <si>
    <t>Start</t>
  </si>
  <si>
    <t>Ende</t>
  </si>
  <si>
    <t>Dauer</t>
  </si>
  <si>
    <t>Fortschritt</t>
  </si>
  <si>
    <t>Vorgänger</t>
  </si>
  <si>
    <t>Empfohlener Start</t>
  </si>
  <si>
    <t>Resttage</t>
  </si>
  <si>
    <t>Abhängigkeit</t>
  </si>
  <si>
    <t>Notizen</t>
  </si>
  <si>
    <t>1</t>
  </si>
  <si>
    <t>Phase</t>
  </si>
  <si>
    <t>Projektplanung</t>
  </si>
  <si>
    <t>Anna Becker</t>
  </si>
  <si>
    <t>Hoch</t>
  </si>
  <si>
    <t/>
  </si>
  <si>
    <t>Rahmen und Ziele abstimmen</t>
  </si>
  <si>
    <t>1.1</t>
  </si>
  <si>
    <t>Projektziele definieren</t>
  </si>
  <si>
    <t>1.2</t>
  </si>
  <si>
    <t>Anforderungen sammeln</t>
  </si>
  <si>
    <t>Lukas Weber</t>
  </si>
  <si>
    <t>1.3</t>
  </si>
  <si>
    <t>Projektplan finalisieren</t>
  </si>
  <si>
    <t>Mittel</t>
  </si>
  <si>
    <t>2</t>
  </si>
  <si>
    <t>Design</t>
  </si>
  <si>
    <t>Mia Roth</t>
  </si>
  <si>
    <t>2.1</t>
  </si>
  <si>
    <t>Sitemap erstellen</t>
  </si>
  <si>
    <t>2.2</t>
  </si>
  <si>
    <t>Wireframes erstellen</t>
  </si>
  <si>
    <t>2.3</t>
  </si>
  <si>
    <t>Mockups gestalten</t>
  </si>
  <si>
    <t>Noah Klein</t>
  </si>
  <si>
    <t>2.4</t>
  </si>
  <si>
    <t>Meilenstein</t>
  </si>
  <si>
    <t>Design freigegeben</t>
  </si>
  <si>
    <t>3</t>
  </si>
  <si>
    <t>Entwicklung</t>
  </si>
  <si>
    <t>3.1</t>
  </si>
  <si>
    <t>Seiten entwickeln</t>
  </si>
  <si>
    <t>3.2</t>
  </si>
  <si>
    <t>CMS integrieren</t>
  </si>
  <si>
    <t>Lena Schmitt</t>
  </si>
  <si>
    <t>3.3</t>
  </si>
  <si>
    <t>Inhalte einpflegen</t>
  </si>
  <si>
    <t>4</t>
  </si>
  <si>
    <t>Test &amp; Launch</t>
  </si>
  <si>
    <t>4.1</t>
  </si>
  <si>
    <t>Qualitätssicherung</t>
  </si>
  <si>
    <t>4.2</t>
  </si>
  <si>
    <t>Go-Live vorbereiten</t>
  </si>
  <si>
    <t>4.3</t>
  </si>
  <si>
    <t>Go-Live</t>
  </si>
  <si>
    <t>Projektabschluss</t>
  </si>
  <si>
    <t>Blockiert</t>
  </si>
  <si>
    <t>Niedrig</t>
  </si>
  <si>
    <t>Beispiel</t>
  </si>
  <si>
    <t>Erledigte
Tage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</si>
</sst>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\.mm\.yyyy"/>
    <numFmt numFmtId="165" formatCode="0\ &quot;Tage&quot;"/>
    <numFmt numFmtId="166" formatCode="dd\.mm"/>
    <numFmt numFmtId="167" formatCode="0&quot;%&quot;"/>
  </numFmts>
  <fonts count="13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color rgb="FFFFFFFF"/>
      <name val="Calibri"/>
    </font>
    <font>
      <sz val="11"/>
      <color rgb="FF000000"/>
      <name val="Calibri"/>
    </font>
    <font>
      <i/>
      <sz val="10"/>
      <color rgb="FF1F415A"/>
      <name val="Calibri"/>
    </font>
    <font>
      <b/>
      <sz val="10"/>
      <color rgb="FFFFFFFF"/>
      <name val="Calibri"/>
    </font>
    <font>
      <b/>
      <sz val="14"/>
      <color rgb="FF00484E"/>
      <name val="Calibri"/>
    </font>
    <font>
      <b/>
      <sz val="9"/>
      <color rgb="FFFFFFFF"/>
      <name val="Calibri"/>
    </font>
    <font>
      <b/>
      <sz val="9"/>
      <color rgb="FF1F415A"/>
      <name val="Calibri"/>
      <family val="2"/>
    </font>
    <font>
      <sz val="9"/>
      <color theme="1"/>
      <name val="Calibri"/>
      <family val="2"/>
      <scheme val="minor"/>
    </font>
    <font>
      <b/>
      <sz val="9"/>
      <color rgb="FF7A5C00"/>
      <name val="Calibri"/>
      <family val="2"/>
    </font>
    <font>
      <sz val="11"/>
      <color rgb="FF000000"/>
      <name val="Calibri"/>
      <family val="2"/>
    </font>
    <font>
      <b/>
      <sz val="10"/>
      <color rgb="FFFFFFFF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FFF2CC"/>
      </patternFill>
    </fill>
    <fill>
      <patternFill patternType="solid">
        <fgColor rgb="FFDCE6EA"/>
      </patternFill>
    </fill>
    <fill>
      <patternFill patternType="solid">
        <fgColor rgb="FFF7FBFC"/>
      </patternFill>
    </fill>
  </fills>
  <borders count="4">
    <border>
      <left/>
      <right/>
      <top/>
      <bottom/>
      <diagonal/>
    </border>
    <border>
      <left style="thin">
        <color rgb="FFD5DEE3"/>
      </left>
      <right style="thin">
        <color rgb="FFD5DEE3"/>
      </right>
      <top style="thin">
        <color rgb="FFD5DEE3"/>
      </top>
      <bottom style="thin">
        <color rgb="FFD5DEE3"/>
      </bottom>
      <diagonal/>
    </border>
    <border>
      <left/>
      <right/>
      <top/>
      <bottom style="thin">
        <color rgb="FFD5DEE3"/>
      </bottom>
      <diagonal/>
    </border>
    <border>
      <left/>
      <right/>
      <top/>
      <bottom style="thin">
        <color rgb="FFEBF0F2"/>
      </bottom>
      <diagonal/>
    </border>
  </borders>
  <cellStyleXfs count="1">
    <xf numFmtId="0" fontId="0" fillId="0" borderId="0"/>
  </cellStyleXfs>
  <cellXfs count="42">
    <xf numFmtId="0" fontId="0" fillId="0" borderId="0" xfId="0"/>
    <xf numFmtId="166" fontId="7" fillId="2" borderId="1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6" borderId="2" xfId="0" applyFill="1" applyBorder="1" applyAlignment="1">
      <alignment horizontal="left" vertical="center"/>
    </xf>
    <xf numFmtId="164" fontId="0" fillId="6" borderId="2" xfId="0" applyNumberFormat="1" applyFill="1" applyBorder="1" applyAlignment="1">
      <alignment horizontal="center" vertical="center"/>
    </xf>
    <xf numFmtId="1" fontId="0" fillId="6" borderId="2" xfId="0" applyNumberFormat="1" applyFill="1" applyBorder="1" applyAlignment="1">
      <alignment horizontal="center" vertical="center"/>
    </xf>
    <xf numFmtId="167" fontId="0" fillId="6" borderId="2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164" fontId="0" fillId="0" borderId="2" xfId="0" applyNumberFormat="1" applyBorder="1" applyAlignment="1">
      <alignment horizontal="center" vertical="center"/>
    </xf>
    <xf numFmtId="1" fontId="0" fillId="0" borderId="2" xfId="0" applyNumberFormat="1" applyBorder="1" applyAlignment="1">
      <alignment horizontal="center" vertical="center"/>
    </xf>
    <xf numFmtId="167" fontId="0" fillId="0" borderId="2" xfId="0" applyNumberForma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164" fontId="8" fillId="0" borderId="2" xfId="0" applyNumberFormat="1" applyFont="1" applyBorder="1" applyAlignment="1">
      <alignment horizontal="center" vertical="center"/>
    </xf>
    <xf numFmtId="1" fontId="8" fillId="0" borderId="2" xfId="0" applyNumberFormat="1" applyFont="1" applyBorder="1" applyAlignment="1">
      <alignment horizontal="center" vertical="center"/>
    </xf>
    <xf numFmtId="167" fontId="8" fillId="0" borderId="2" xfId="0" applyNumberFormat="1" applyFont="1" applyBorder="1" applyAlignment="1">
      <alignment horizontal="center" vertical="center"/>
    </xf>
    <xf numFmtId="0" fontId="9" fillId="6" borderId="2" xfId="0" applyFont="1" applyFill="1" applyBorder="1" applyAlignment="1">
      <alignment horizontal="left" vertical="center"/>
    </xf>
    <xf numFmtId="164" fontId="9" fillId="6" borderId="2" xfId="0" applyNumberFormat="1" applyFont="1" applyFill="1" applyBorder="1" applyAlignment="1">
      <alignment horizontal="center" vertical="center"/>
    </xf>
    <xf numFmtId="1" fontId="9" fillId="6" borderId="2" xfId="0" applyNumberFormat="1" applyFont="1" applyFill="1" applyBorder="1" applyAlignment="1">
      <alignment horizontal="center" vertical="center"/>
    </xf>
    <xf numFmtId="167" fontId="9" fillId="6" borderId="2" xfId="0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164" fontId="9" fillId="0" borderId="2" xfId="0" applyNumberFormat="1" applyFont="1" applyBorder="1" applyAlignment="1">
      <alignment horizontal="center" vertical="center"/>
    </xf>
    <xf numFmtId="1" fontId="9" fillId="0" borderId="2" xfId="0" applyNumberFormat="1" applyFont="1" applyBorder="1" applyAlignment="1">
      <alignment horizontal="center" vertical="center"/>
    </xf>
    <xf numFmtId="167" fontId="9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/>
    </xf>
    <xf numFmtId="0" fontId="8" fillId="6" borderId="2" xfId="0" applyFont="1" applyFill="1" applyBorder="1" applyAlignment="1">
      <alignment horizontal="left" vertical="center"/>
    </xf>
    <xf numFmtId="164" fontId="8" fillId="6" borderId="2" xfId="0" applyNumberFormat="1" applyFont="1" applyFill="1" applyBorder="1" applyAlignment="1">
      <alignment horizontal="center" vertical="center"/>
    </xf>
    <xf numFmtId="1" fontId="8" fillId="6" borderId="2" xfId="0" applyNumberFormat="1" applyFont="1" applyFill="1" applyBorder="1" applyAlignment="1">
      <alignment horizontal="center" vertical="center"/>
    </xf>
    <xf numFmtId="167" fontId="8" fillId="6" borderId="2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0" fillId="0" borderId="0" xfId="0"/>
    <xf numFmtId="0" fontId="7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1" fontId="6" fillId="5" borderId="1" xfId="0" applyNumberFormat="1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164" fontId="3" fillId="4" borderId="1" xfId="0" applyNumberFormat="1" applyFont="1" applyFill="1" applyBorder="1" applyAlignment="1">
      <alignment horizontal="left" vertical="center"/>
    </xf>
    <xf numFmtId="0" fontId="11" fillId="4" borderId="1" xfId="0" applyFont="1" applyFill="1" applyBorder="1" applyAlignment="1">
      <alignment horizontal="left" vertical="center"/>
    </xf>
    <xf numFmtId="165" fontId="6" fillId="5" borderId="1" xfId="0" applyNumberFormat="1" applyFont="1" applyFill="1" applyBorder="1" applyAlignment="1">
      <alignment horizontal="center" vertical="center"/>
    </xf>
    <xf numFmtId="9" fontId="6" fillId="5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2" fillId="2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10">
    <dxf>
      <font>
        <strike val="0"/>
        <outline val="0"/>
        <shadow val="0"/>
        <u val="none"/>
        <vertAlign val="baseline"/>
        <sz val="10"/>
        <color rgb="FFFFFFFF"/>
        <name val="Calibri"/>
        <scheme val="none"/>
      </font>
      <alignment horizontal="center" vertical="top" textRotation="0" wrapText="1" indent="0" justifyLastLine="0" shrinkToFit="0" readingOrder="0"/>
    </dxf>
    <dxf>
      <fill>
        <patternFill>
          <bgColor rgb="FFD9A300"/>
        </patternFill>
      </fill>
    </dxf>
    <dxf>
      <fill>
        <patternFill>
          <bgColor rgb="FF93A8B4"/>
        </patternFill>
      </fill>
    </dxf>
    <dxf>
      <fill>
        <patternFill>
          <bgColor rgb="FF00484E"/>
        </patternFill>
      </fill>
    </dxf>
    <dxf>
      <fill>
        <patternFill>
          <bgColor rgb="FF5E7C90"/>
        </patternFill>
      </fill>
    </dxf>
    <dxf>
      <font>
        <b/>
        <color rgb="FF00484E"/>
      </font>
      <fill>
        <patternFill>
          <bgColor rgb="FFFFF2CC"/>
        </patternFill>
      </fill>
    </dxf>
    <dxf>
      <fill>
        <patternFill>
          <bgColor rgb="FFF3F6F8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FDE9E7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Tasks" displayName="tblTasks" ref="A9:P69" headerRowDxfId="0">
  <autoFilter ref="A9:P69" xr:uid="{00000000-0009-0000-0100-000001000000}"/>
  <tableColumns count="16">
    <tableColumn id="1" xr3:uid="{00000000-0010-0000-0000-000001000000}" name="PSP"/>
    <tableColumn id="2" xr3:uid="{00000000-0010-0000-0000-000002000000}" name="Typ"/>
    <tableColumn id="3" xr3:uid="{00000000-0010-0000-0000-000003000000}" name="Aufgabe"/>
    <tableColumn id="4" xr3:uid="{00000000-0010-0000-0000-000004000000}" name="Verantwortlich"/>
    <tableColumn id="5" xr3:uid="{00000000-0010-0000-0000-000005000000}" name="Status"/>
    <tableColumn id="6" xr3:uid="{00000000-0010-0000-0000-000006000000}" name="Priorität"/>
    <tableColumn id="7" xr3:uid="{00000000-0010-0000-0000-000007000000}" name="Start"/>
    <tableColumn id="8" xr3:uid="{00000000-0010-0000-0000-000008000000}" name="Ende"/>
    <tableColumn id="9" xr3:uid="{00000000-0010-0000-0000-000009000000}" name="Dauer"/>
    <tableColumn id="10" xr3:uid="{00000000-0010-0000-0000-00000A000000}" name="Fortschritt"/>
    <tableColumn id="11" xr3:uid="{00000000-0010-0000-0000-00000B000000}" name="Vorgänger"/>
    <tableColumn id="12" xr3:uid="{00000000-0010-0000-0000-00000C000000}" name="Empfohlener Start"/>
    <tableColumn id="13" xr3:uid="{00000000-0010-0000-0000-00000D000000}" name="Erledigte_x000a_Tage"/>
    <tableColumn id="14" xr3:uid="{00000000-0010-0000-0000-00000E000000}" name="Resttage"/>
    <tableColumn id="15" xr3:uid="{00000000-0010-0000-0000-00000F000000}" name="Abhängigkeit"/>
    <tableColumn id="16" xr3:uid="{00000000-0010-0000-0000-000010000000}" name="Notizen"/>
  </tableColumns>
  <tableStyleInfo name="TableStyleMedium2" showFirstColumn="0" showLastColumn="0" showRowStripes="0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V69"/>
  <sheetViews>
    <sheetView showGridLines="0" tabSelected="1" zoomScale="90" zoomScaleNormal="90" workbookViewId="0">
      <selection activeCell="AH28" sqref="AH28"/>
    </sheetView>
  </sheetViews>
  <sheetFormatPr baseColWidth="10" defaultColWidth="9.140625" defaultRowHeight="15" x14ac:dyDescent="0.25"/>
  <cols>
    <col min="1" max="1" width="5.28515625" customWidth="1"/>
    <col min="2" max="2" width="9.28515625" bestFit="1" customWidth="1"/>
    <col min="3" max="3" width="20.42578125" bestFit="1" customWidth="1"/>
    <col min="4" max="4" width="10.7109375" customWidth="1"/>
    <col min="5" max="5" width="13.5703125" customWidth="1"/>
    <col min="6" max="6" width="12" customWidth="1"/>
    <col min="7" max="7" width="9.5703125" customWidth="1"/>
    <col min="8" max="8" width="9.42578125" customWidth="1"/>
    <col min="9" max="9" width="6.42578125" customWidth="1"/>
    <col min="10" max="10" width="9.140625" customWidth="1"/>
    <col min="11" max="11" width="9.42578125" customWidth="1"/>
    <col min="12" max="12" width="11" customWidth="1"/>
    <col min="13" max="13" width="8.7109375" customWidth="1"/>
    <col min="14" max="14" width="9" customWidth="1"/>
    <col min="15" max="15" width="12.85546875" customWidth="1"/>
    <col min="16" max="16" width="20.42578125" customWidth="1"/>
    <col min="17" max="22" width="5.42578125" bestFit="1" customWidth="1"/>
    <col min="23" max="23" width="5.42578125" customWidth="1"/>
    <col min="24" max="100" width="5.42578125" bestFit="1" customWidth="1"/>
  </cols>
  <sheetData>
    <row r="1" spans="1:100" ht="27.95" customHeight="1" x14ac:dyDescent="0.25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spans="1:100" ht="21.95" customHeight="1" x14ac:dyDescent="0.25">
      <c r="A2" s="32" t="s">
        <v>1</v>
      </c>
      <c r="B2" s="32"/>
      <c r="C2" s="35" t="s">
        <v>2</v>
      </c>
      <c r="D2" s="35"/>
      <c r="E2" s="35"/>
      <c r="F2" s="35"/>
      <c r="H2" s="32" t="s">
        <v>3</v>
      </c>
      <c r="I2" s="32"/>
      <c r="J2" s="37" t="s">
        <v>89</v>
      </c>
      <c r="K2" s="35"/>
      <c r="L2" s="35"/>
      <c r="M2" s="35"/>
    </row>
    <row r="3" spans="1:100" ht="21.95" customHeight="1" x14ac:dyDescent="0.25">
      <c r="A3" s="32" t="s">
        <v>4</v>
      </c>
      <c r="B3" s="32"/>
      <c r="C3" s="36">
        <f>IF(COUNT($G$10:$G$69)=0,"",MIN($G$10:$G$69))</f>
        <v>46119</v>
      </c>
      <c r="D3" s="35"/>
      <c r="H3" s="32" t="s">
        <v>5</v>
      </c>
      <c r="I3" s="32"/>
      <c r="J3" s="36">
        <f>IF(COUNT($H$10:$H$69)=0,"",MAX($H$10:$H$69))</f>
        <v>46164</v>
      </c>
      <c r="K3" s="35"/>
      <c r="L3" s="35"/>
      <c r="M3" s="35"/>
    </row>
    <row r="4" spans="1:100" ht="18" customHeight="1" x14ac:dyDescent="0.25">
      <c r="A4" s="40" t="s">
        <v>6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</row>
    <row r="5" spans="1:100" ht="20.100000000000001" customHeight="1" x14ac:dyDescent="0.25">
      <c r="A5" s="31" t="s">
        <v>7</v>
      </c>
      <c r="B5" s="31"/>
      <c r="C5" s="31" t="s">
        <v>8</v>
      </c>
      <c r="D5" s="31"/>
      <c r="E5" s="31" t="s">
        <v>9</v>
      </c>
      <c r="F5" s="31"/>
      <c r="G5" s="31" t="s">
        <v>10</v>
      </c>
      <c r="H5" s="31"/>
      <c r="I5" s="31" t="s">
        <v>11</v>
      </c>
      <c r="J5" s="31"/>
      <c r="K5" s="31" t="s">
        <v>12</v>
      </c>
      <c r="L5" s="31"/>
      <c r="M5" s="31" t="s">
        <v>13</v>
      </c>
      <c r="N5" s="31"/>
    </row>
    <row r="6" spans="1:100" ht="27.95" customHeight="1" x14ac:dyDescent="0.25">
      <c r="A6" s="38">
        <f>IF(COUNT($G$10:$G$69)=0,"",MAX($H$10:$H$69)-MIN($G$10:$G$69)+1)</f>
        <v>46</v>
      </c>
      <c r="B6" s="34"/>
      <c r="C6" s="39">
        <f>IFERROR(SUMPRODUCT($I$10:$I$69,$J$10:$J$69)/SUM($I$10:$I$69)/100,0)</f>
        <v>0.31931818181818183</v>
      </c>
      <c r="D6" s="34"/>
      <c r="E6" s="33">
        <f ca="1">IF(COUNT($H$10:$H$69)=0,"",MAX(0,MAX($H$10:$H$69)-TODAY()))</f>
        <v>63</v>
      </c>
      <c r="F6" s="34"/>
      <c r="G6" s="33">
        <f>COUNTIFS($B$10:$B$69,"Aufgabe",$J$10:$J$69,100)</f>
        <v>3</v>
      </c>
      <c r="H6" s="34"/>
      <c r="I6" s="33">
        <f>COUNTIFS($B$10:$B$69,"Aufgabe",$J$10:$J$69,"&gt;0",$J$10:$J$69,"&lt;100")</f>
        <v>5</v>
      </c>
      <c r="J6" s="34"/>
      <c r="K6" s="33">
        <f>COUNTIFS($B$10:$B$69,"Aufgabe",$J$10:$J$69,0)</f>
        <v>3</v>
      </c>
      <c r="L6" s="34"/>
      <c r="M6" s="33">
        <f>COUNTIF($B$10:$B$69,"Meilenstein")</f>
        <v>2</v>
      </c>
      <c r="N6" s="34"/>
    </row>
    <row r="8" spans="1:100" ht="20.100000000000001" customHeight="1" x14ac:dyDescent="0.25">
      <c r="Q8" s="30" t="s">
        <v>14</v>
      </c>
      <c r="R8" s="30"/>
      <c r="S8" s="30"/>
      <c r="T8" s="30"/>
      <c r="U8" s="30"/>
      <c r="V8" s="30"/>
      <c r="W8" s="30"/>
      <c r="X8" s="30" t="s">
        <v>15</v>
      </c>
      <c r="Y8" s="30"/>
      <c r="Z8" s="30"/>
      <c r="AA8" s="30"/>
      <c r="AB8" s="30"/>
      <c r="AC8" s="30"/>
      <c r="AD8" s="30"/>
      <c r="AE8" s="30" t="s">
        <v>16</v>
      </c>
      <c r="AF8" s="30"/>
      <c r="AG8" s="30"/>
      <c r="AH8" s="30"/>
      <c r="AI8" s="30"/>
      <c r="AJ8" s="30"/>
      <c r="AK8" s="30"/>
      <c r="AL8" s="30" t="s">
        <v>17</v>
      </c>
      <c r="AM8" s="30"/>
      <c r="AN8" s="30"/>
      <c r="AO8" s="30"/>
      <c r="AP8" s="30"/>
      <c r="AQ8" s="30"/>
      <c r="AR8" s="30"/>
      <c r="AS8" s="30" t="s">
        <v>18</v>
      </c>
      <c r="AT8" s="30"/>
      <c r="AU8" s="30"/>
      <c r="AV8" s="30"/>
      <c r="AW8" s="30"/>
      <c r="AX8" s="30"/>
      <c r="AY8" s="30"/>
      <c r="AZ8" s="30" t="s">
        <v>19</v>
      </c>
      <c r="BA8" s="30"/>
      <c r="BB8" s="30"/>
      <c r="BC8" s="30"/>
      <c r="BD8" s="30"/>
      <c r="BE8" s="30"/>
      <c r="BF8" s="30"/>
      <c r="BG8" s="30" t="s">
        <v>20</v>
      </c>
      <c r="BH8" s="30"/>
      <c r="BI8" s="30"/>
      <c r="BJ8" s="30"/>
      <c r="BK8" s="30"/>
      <c r="BL8" s="30"/>
      <c r="BM8" s="30"/>
      <c r="BN8" s="30" t="s">
        <v>21</v>
      </c>
      <c r="BO8" s="30"/>
      <c r="BP8" s="30"/>
      <c r="BQ8" s="30"/>
      <c r="BR8" s="30"/>
      <c r="BS8" s="30"/>
      <c r="BT8" s="30"/>
      <c r="BU8" s="30" t="s">
        <v>22</v>
      </c>
      <c r="BV8" s="30"/>
      <c r="BW8" s="30"/>
      <c r="BX8" s="30"/>
      <c r="BY8" s="30"/>
      <c r="BZ8" s="30"/>
      <c r="CA8" s="30"/>
      <c r="CB8" s="30" t="s">
        <v>23</v>
      </c>
      <c r="CC8" s="30"/>
      <c r="CD8" s="30"/>
      <c r="CE8" s="30"/>
      <c r="CF8" s="30"/>
      <c r="CG8" s="30"/>
      <c r="CH8" s="30"/>
      <c r="CI8" s="30" t="s">
        <v>24</v>
      </c>
      <c r="CJ8" s="30"/>
      <c r="CK8" s="30"/>
      <c r="CL8" s="30"/>
      <c r="CM8" s="30"/>
      <c r="CN8" s="30"/>
      <c r="CO8" s="30"/>
      <c r="CP8" s="30" t="s">
        <v>25</v>
      </c>
      <c r="CQ8" s="30"/>
      <c r="CR8" s="30"/>
      <c r="CS8" s="30"/>
      <c r="CT8" s="30"/>
      <c r="CU8" s="30"/>
      <c r="CV8" s="30"/>
    </row>
    <row r="9" spans="1:100" ht="27.95" customHeight="1" x14ac:dyDescent="0.25">
      <c r="A9" s="41" t="s">
        <v>26</v>
      </c>
      <c r="B9" s="41" t="s">
        <v>27</v>
      </c>
      <c r="C9" s="41" t="s">
        <v>28</v>
      </c>
      <c r="D9" s="41" t="s">
        <v>29</v>
      </c>
      <c r="E9" s="41" t="s">
        <v>30</v>
      </c>
      <c r="F9" s="41" t="s">
        <v>31</v>
      </c>
      <c r="G9" s="41" t="s">
        <v>32</v>
      </c>
      <c r="H9" s="41" t="s">
        <v>33</v>
      </c>
      <c r="I9" s="41" t="s">
        <v>34</v>
      </c>
      <c r="J9" s="41" t="s">
        <v>35</v>
      </c>
      <c r="K9" s="41" t="s">
        <v>36</v>
      </c>
      <c r="L9" s="41" t="s">
        <v>37</v>
      </c>
      <c r="M9" s="41" t="s">
        <v>90</v>
      </c>
      <c r="N9" s="41" t="s">
        <v>38</v>
      </c>
      <c r="O9" s="41" t="s">
        <v>39</v>
      </c>
      <c r="P9" s="41" t="s">
        <v>40</v>
      </c>
      <c r="Q9" s="1">
        <f>IF(COUNT($G$10:$G$69)=0,"",MIN($G$10:$G$69)-WEEKDAY(MIN($G$10:$G$69),2)+1)</f>
        <v>46118</v>
      </c>
      <c r="R9" s="1">
        <f t="shared" ref="R9:AW9" si="0">IF(Q9="","",Q9+1)</f>
        <v>46119</v>
      </c>
      <c r="S9" s="1">
        <f t="shared" si="0"/>
        <v>46120</v>
      </c>
      <c r="T9" s="1">
        <f t="shared" si="0"/>
        <v>46121</v>
      </c>
      <c r="U9" s="1">
        <f t="shared" si="0"/>
        <v>46122</v>
      </c>
      <c r="V9" s="1">
        <f t="shared" si="0"/>
        <v>46123</v>
      </c>
      <c r="W9" s="1">
        <f t="shared" si="0"/>
        <v>46124</v>
      </c>
      <c r="X9" s="1">
        <f t="shared" si="0"/>
        <v>46125</v>
      </c>
      <c r="Y9" s="1">
        <f t="shared" si="0"/>
        <v>46126</v>
      </c>
      <c r="Z9" s="1">
        <f t="shared" si="0"/>
        <v>46127</v>
      </c>
      <c r="AA9" s="1">
        <f t="shared" si="0"/>
        <v>46128</v>
      </c>
      <c r="AB9" s="1">
        <f t="shared" si="0"/>
        <v>46129</v>
      </c>
      <c r="AC9" s="1">
        <f t="shared" si="0"/>
        <v>46130</v>
      </c>
      <c r="AD9" s="1">
        <f t="shared" si="0"/>
        <v>46131</v>
      </c>
      <c r="AE9" s="1">
        <f t="shared" si="0"/>
        <v>46132</v>
      </c>
      <c r="AF9" s="1">
        <f t="shared" si="0"/>
        <v>46133</v>
      </c>
      <c r="AG9" s="1">
        <f t="shared" si="0"/>
        <v>46134</v>
      </c>
      <c r="AH9" s="1">
        <f t="shared" si="0"/>
        <v>46135</v>
      </c>
      <c r="AI9" s="1">
        <f t="shared" si="0"/>
        <v>46136</v>
      </c>
      <c r="AJ9" s="1">
        <f t="shared" si="0"/>
        <v>46137</v>
      </c>
      <c r="AK9" s="1">
        <f t="shared" si="0"/>
        <v>46138</v>
      </c>
      <c r="AL9" s="1">
        <f t="shared" si="0"/>
        <v>46139</v>
      </c>
      <c r="AM9" s="1">
        <f t="shared" si="0"/>
        <v>46140</v>
      </c>
      <c r="AN9" s="1">
        <f t="shared" si="0"/>
        <v>46141</v>
      </c>
      <c r="AO9" s="1">
        <f t="shared" si="0"/>
        <v>46142</v>
      </c>
      <c r="AP9" s="1">
        <f t="shared" si="0"/>
        <v>46143</v>
      </c>
      <c r="AQ9" s="1">
        <f t="shared" si="0"/>
        <v>46144</v>
      </c>
      <c r="AR9" s="1">
        <f t="shared" si="0"/>
        <v>46145</v>
      </c>
      <c r="AS9" s="1">
        <f t="shared" si="0"/>
        <v>46146</v>
      </c>
      <c r="AT9" s="1">
        <f t="shared" si="0"/>
        <v>46147</v>
      </c>
      <c r="AU9" s="1">
        <f t="shared" si="0"/>
        <v>46148</v>
      </c>
      <c r="AV9" s="1">
        <f t="shared" si="0"/>
        <v>46149</v>
      </c>
      <c r="AW9" s="1">
        <f t="shared" si="0"/>
        <v>46150</v>
      </c>
      <c r="AX9" s="1">
        <f t="shared" ref="AX9:CC9" si="1">IF(AW9="","",AW9+1)</f>
        <v>46151</v>
      </c>
      <c r="AY9" s="1">
        <f t="shared" si="1"/>
        <v>46152</v>
      </c>
      <c r="AZ9" s="1">
        <f t="shared" si="1"/>
        <v>46153</v>
      </c>
      <c r="BA9" s="1">
        <f t="shared" si="1"/>
        <v>46154</v>
      </c>
      <c r="BB9" s="1">
        <f t="shared" si="1"/>
        <v>46155</v>
      </c>
      <c r="BC9" s="1">
        <f t="shared" si="1"/>
        <v>46156</v>
      </c>
      <c r="BD9" s="1">
        <f t="shared" si="1"/>
        <v>46157</v>
      </c>
      <c r="BE9" s="1">
        <f t="shared" si="1"/>
        <v>46158</v>
      </c>
      <c r="BF9" s="1">
        <f t="shared" si="1"/>
        <v>46159</v>
      </c>
      <c r="BG9" s="1">
        <f t="shared" si="1"/>
        <v>46160</v>
      </c>
      <c r="BH9" s="1">
        <f t="shared" si="1"/>
        <v>46161</v>
      </c>
      <c r="BI9" s="1">
        <f t="shared" si="1"/>
        <v>46162</v>
      </c>
      <c r="BJ9" s="1">
        <f t="shared" si="1"/>
        <v>46163</v>
      </c>
      <c r="BK9" s="1">
        <f t="shared" si="1"/>
        <v>46164</v>
      </c>
      <c r="BL9" s="1">
        <f t="shared" si="1"/>
        <v>46165</v>
      </c>
      <c r="BM9" s="1">
        <f t="shared" si="1"/>
        <v>46166</v>
      </c>
      <c r="BN9" s="1">
        <f t="shared" si="1"/>
        <v>46167</v>
      </c>
      <c r="BO9" s="1">
        <f t="shared" si="1"/>
        <v>46168</v>
      </c>
      <c r="BP9" s="1">
        <f t="shared" si="1"/>
        <v>46169</v>
      </c>
      <c r="BQ9" s="1">
        <f t="shared" si="1"/>
        <v>46170</v>
      </c>
      <c r="BR9" s="1">
        <f t="shared" si="1"/>
        <v>46171</v>
      </c>
      <c r="BS9" s="1">
        <f t="shared" si="1"/>
        <v>46172</v>
      </c>
      <c r="BT9" s="1">
        <f t="shared" si="1"/>
        <v>46173</v>
      </c>
      <c r="BU9" s="1">
        <f t="shared" si="1"/>
        <v>46174</v>
      </c>
      <c r="BV9" s="1">
        <f t="shared" si="1"/>
        <v>46175</v>
      </c>
      <c r="BW9" s="1">
        <f t="shared" si="1"/>
        <v>46176</v>
      </c>
      <c r="BX9" s="1">
        <f t="shared" si="1"/>
        <v>46177</v>
      </c>
      <c r="BY9" s="1">
        <f t="shared" si="1"/>
        <v>46178</v>
      </c>
      <c r="BZ9" s="1">
        <f t="shared" si="1"/>
        <v>46179</v>
      </c>
      <c r="CA9" s="1">
        <f t="shared" si="1"/>
        <v>46180</v>
      </c>
      <c r="CB9" s="1">
        <f t="shared" si="1"/>
        <v>46181</v>
      </c>
      <c r="CC9" s="1">
        <f t="shared" si="1"/>
        <v>46182</v>
      </c>
      <c r="CD9" s="1">
        <f t="shared" ref="CD9:CV9" si="2">IF(CC9="","",CC9+1)</f>
        <v>46183</v>
      </c>
      <c r="CE9" s="1">
        <f t="shared" si="2"/>
        <v>46184</v>
      </c>
      <c r="CF9" s="1">
        <f t="shared" si="2"/>
        <v>46185</v>
      </c>
      <c r="CG9" s="1">
        <f t="shared" si="2"/>
        <v>46186</v>
      </c>
      <c r="CH9" s="1">
        <f t="shared" si="2"/>
        <v>46187</v>
      </c>
      <c r="CI9" s="1">
        <f t="shared" si="2"/>
        <v>46188</v>
      </c>
      <c r="CJ9" s="1">
        <f t="shared" si="2"/>
        <v>46189</v>
      </c>
      <c r="CK9" s="1">
        <f t="shared" si="2"/>
        <v>46190</v>
      </c>
      <c r="CL9" s="1">
        <f t="shared" si="2"/>
        <v>46191</v>
      </c>
      <c r="CM9" s="1">
        <f t="shared" si="2"/>
        <v>46192</v>
      </c>
      <c r="CN9" s="1">
        <f t="shared" si="2"/>
        <v>46193</v>
      </c>
      <c r="CO9" s="1">
        <f t="shared" si="2"/>
        <v>46194</v>
      </c>
      <c r="CP9" s="1">
        <f t="shared" si="2"/>
        <v>46195</v>
      </c>
      <c r="CQ9" s="1">
        <f t="shared" si="2"/>
        <v>46196</v>
      </c>
      <c r="CR9" s="1">
        <f t="shared" si="2"/>
        <v>46197</v>
      </c>
      <c r="CS9" s="1">
        <f t="shared" si="2"/>
        <v>46198</v>
      </c>
      <c r="CT9" s="1">
        <f t="shared" si="2"/>
        <v>46199</v>
      </c>
      <c r="CU9" s="1">
        <f t="shared" si="2"/>
        <v>46200</v>
      </c>
      <c r="CV9" s="1">
        <f t="shared" si="2"/>
        <v>46201</v>
      </c>
    </row>
    <row r="10" spans="1:100" ht="18.95" customHeight="1" x14ac:dyDescent="0.25">
      <c r="A10" s="11" t="s">
        <v>41</v>
      </c>
      <c r="B10" s="11" t="s">
        <v>42</v>
      </c>
      <c r="C10" s="11" t="s">
        <v>43</v>
      </c>
      <c r="D10" s="11" t="s">
        <v>44</v>
      </c>
      <c r="E10" s="11" t="s">
        <v>11</v>
      </c>
      <c r="F10" s="11" t="s">
        <v>45</v>
      </c>
      <c r="G10" s="12">
        <v>46119</v>
      </c>
      <c r="H10" s="12">
        <v>46127</v>
      </c>
      <c r="I10" s="13">
        <f t="shared" ref="I10:I41" si="3">IF(OR(G10="",H10=""),"",IF(B10="Meilenstein",1,H10-G10+1))</f>
        <v>9</v>
      </c>
      <c r="J10" s="14">
        <v>60</v>
      </c>
      <c r="K10" s="11" t="s">
        <v>46</v>
      </c>
      <c r="L10" s="12" t="str">
        <f t="shared" ref="L10:L41" si="4">IF(K10="","",IFERROR(INDEX($H$10:$H$69,MATCH(K10,$A$10:$A$69,0))+1,""))</f>
        <v/>
      </c>
      <c r="M10" s="13">
        <f t="shared" ref="M10:M41" si="5">IF(OR(I10="",J10=""),"",MAX(0,MIN(I10,ROUNDUP(I10*J10/100,0))))</f>
        <v>6</v>
      </c>
      <c r="N10" s="13">
        <f t="shared" ref="N10:N41" si="6">IF(I10="","",MAX(I10-M10,0))</f>
        <v>3</v>
      </c>
      <c r="O10" s="11" t="str">
        <f t="shared" ref="O10:O41" si="7">IF(OR(K10="",G10=""),"",IFERROR(IF(G10&lt;=INDEX($H$10:$H$69,MATCH(K10,$A$10:$A$69,0)),"⚠ Abhängigkeit prüfen",""),""))</f>
        <v/>
      </c>
      <c r="P10" s="11" t="s">
        <v>47</v>
      </c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</row>
    <row r="11" spans="1:100" ht="18.95" customHeight="1" x14ac:dyDescent="0.25">
      <c r="A11" s="15" t="s">
        <v>48</v>
      </c>
      <c r="B11" s="15" t="s">
        <v>28</v>
      </c>
      <c r="C11" s="15" t="s">
        <v>49</v>
      </c>
      <c r="D11" s="15" t="s">
        <v>44</v>
      </c>
      <c r="E11" s="15" t="s">
        <v>10</v>
      </c>
      <c r="F11" s="15" t="s">
        <v>45</v>
      </c>
      <c r="G11" s="16">
        <v>46119</v>
      </c>
      <c r="H11" s="16">
        <v>46120</v>
      </c>
      <c r="I11" s="17">
        <f t="shared" si="3"/>
        <v>2</v>
      </c>
      <c r="J11" s="18">
        <v>100</v>
      </c>
      <c r="K11" s="15" t="s">
        <v>46</v>
      </c>
      <c r="L11" s="16" t="str">
        <f t="shared" si="4"/>
        <v/>
      </c>
      <c r="M11" s="17">
        <f t="shared" si="5"/>
        <v>2</v>
      </c>
      <c r="N11" s="17">
        <f t="shared" si="6"/>
        <v>0</v>
      </c>
      <c r="O11" s="15" t="str">
        <f t="shared" si="7"/>
        <v/>
      </c>
      <c r="P11" s="15" t="s">
        <v>46</v>
      </c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</row>
    <row r="12" spans="1:100" ht="18.95" customHeight="1" x14ac:dyDescent="0.25">
      <c r="A12" s="19" t="s">
        <v>50</v>
      </c>
      <c r="B12" s="19" t="s">
        <v>28</v>
      </c>
      <c r="C12" s="19" t="s">
        <v>51</v>
      </c>
      <c r="D12" s="19" t="s">
        <v>52</v>
      </c>
      <c r="E12" s="19" t="s">
        <v>10</v>
      </c>
      <c r="F12" s="19" t="s">
        <v>45</v>
      </c>
      <c r="G12" s="20">
        <v>46121</v>
      </c>
      <c r="H12" s="20">
        <v>46123</v>
      </c>
      <c r="I12" s="21">
        <f t="shared" si="3"/>
        <v>3</v>
      </c>
      <c r="J12" s="22">
        <v>100</v>
      </c>
      <c r="K12" s="19" t="s">
        <v>48</v>
      </c>
      <c r="L12" s="20">
        <f t="shared" si="4"/>
        <v>46121</v>
      </c>
      <c r="M12" s="21">
        <f t="shared" si="5"/>
        <v>3</v>
      </c>
      <c r="N12" s="21">
        <f t="shared" si="6"/>
        <v>0</v>
      </c>
      <c r="O12" s="19" t="str">
        <f t="shared" si="7"/>
        <v/>
      </c>
      <c r="P12" s="19" t="s">
        <v>46</v>
      </c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</row>
    <row r="13" spans="1:100" ht="18.95" customHeight="1" x14ac:dyDescent="0.25">
      <c r="A13" s="15" t="s">
        <v>53</v>
      </c>
      <c r="B13" s="15" t="s">
        <v>28</v>
      </c>
      <c r="C13" s="15" t="s">
        <v>54</v>
      </c>
      <c r="D13" s="15" t="s">
        <v>44</v>
      </c>
      <c r="E13" s="15" t="s">
        <v>11</v>
      </c>
      <c r="F13" s="15" t="s">
        <v>55</v>
      </c>
      <c r="G13" s="16">
        <v>46126</v>
      </c>
      <c r="H13" s="16">
        <v>46127</v>
      </c>
      <c r="I13" s="17">
        <f t="shared" si="3"/>
        <v>2</v>
      </c>
      <c r="J13" s="18">
        <v>20</v>
      </c>
      <c r="K13" s="15" t="s">
        <v>50</v>
      </c>
      <c r="L13" s="16">
        <f t="shared" si="4"/>
        <v>46124</v>
      </c>
      <c r="M13" s="17">
        <f t="shared" si="5"/>
        <v>1</v>
      </c>
      <c r="N13" s="17">
        <f t="shared" si="6"/>
        <v>1</v>
      </c>
      <c r="O13" s="15" t="str">
        <f t="shared" si="7"/>
        <v/>
      </c>
      <c r="P13" s="15" t="s">
        <v>46</v>
      </c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</row>
    <row r="14" spans="1:100" ht="18.95" customHeight="1" x14ac:dyDescent="0.25">
      <c r="A14" s="11" t="s">
        <v>56</v>
      </c>
      <c r="B14" s="11" t="s">
        <v>42</v>
      </c>
      <c r="C14" s="11" t="s">
        <v>57</v>
      </c>
      <c r="D14" s="11" t="s">
        <v>58</v>
      </c>
      <c r="E14" s="11" t="s">
        <v>11</v>
      </c>
      <c r="F14" s="11" t="s">
        <v>55</v>
      </c>
      <c r="G14" s="12">
        <v>46128</v>
      </c>
      <c r="H14" s="12">
        <v>46141</v>
      </c>
      <c r="I14" s="13">
        <f t="shared" si="3"/>
        <v>14</v>
      </c>
      <c r="J14" s="14">
        <v>40</v>
      </c>
      <c r="K14" s="11" t="s">
        <v>53</v>
      </c>
      <c r="L14" s="12">
        <f t="shared" si="4"/>
        <v>46128</v>
      </c>
      <c r="M14" s="13">
        <f t="shared" si="5"/>
        <v>6</v>
      </c>
      <c r="N14" s="13">
        <f t="shared" si="6"/>
        <v>8</v>
      </c>
      <c r="O14" s="11" t="str">
        <f t="shared" si="7"/>
        <v/>
      </c>
      <c r="P14" s="11" t="s">
        <v>46</v>
      </c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</row>
    <row r="15" spans="1:100" ht="18.95" customHeight="1" x14ac:dyDescent="0.25">
      <c r="A15" s="15" t="s">
        <v>59</v>
      </c>
      <c r="B15" s="15" t="s">
        <v>28</v>
      </c>
      <c r="C15" s="15" t="s">
        <v>60</v>
      </c>
      <c r="D15" s="15" t="s">
        <v>58</v>
      </c>
      <c r="E15" s="15" t="s">
        <v>10</v>
      </c>
      <c r="F15" s="15" t="s">
        <v>55</v>
      </c>
      <c r="G15" s="16">
        <v>46128</v>
      </c>
      <c r="H15" s="16">
        <v>46130</v>
      </c>
      <c r="I15" s="17">
        <f t="shared" si="3"/>
        <v>3</v>
      </c>
      <c r="J15" s="18">
        <v>100</v>
      </c>
      <c r="K15" s="15" t="s">
        <v>53</v>
      </c>
      <c r="L15" s="16">
        <f t="shared" si="4"/>
        <v>46128</v>
      </c>
      <c r="M15" s="17">
        <f t="shared" si="5"/>
        <v>3</v>
      </c>
      <c r="N15" s="17">
        <f t="shared" si="6"/>
        <v>0</v>
      </c>
      <c r="O15" s="15" t="str">
        <f t="shared" si="7"/>
        <v/>
      </c>
      <c r="P15" s="15" t="s">
        <v>46</v>
      </c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</row>
    <row r="16" spans="1:100" ht="18.95" customHeight="1" x14ac:dyDescent="0.25">
      <c r="A16" s="19" t="s">
        <v>61</v>
      </c>
      <c r="B16" s="19" t="s">
        <v>28</v>
      </c>
      <c r="C16" s="19" t="s">
        <v>62</v>
      </c>
      <c r="D16" s="19" t="s">
        <v>58</v>
      </c>
      <c r="E16" s="19" t="s">
        <v>11</v>
      </c>
      <c r="F16" s="19" t="s">
        <v>45</v>
      </c>
      <c r="G16" s="20">
        <v>46133</v>
      </c>
      <c r="H16" s="20">
        <v>46136</v>
      </c>
      <c r="I16" s="21">
        <f t="shared" si="3"/>
        <v>4</v>
      </c>
      <c r="J16" s="22">
        <v>60</v>
      </c>
      <c r="K16" s="19" t="s">
        <v>59</v>
      </c>
      <c r="L16" s="20">
        <f t="shared" si="4"/>
        <v>46131</v>
      </c>
      <c r="M16" s="21">
        <f t="shared" si="5"/>
        <v>3</v>
      </c>
      <c r="N16" s="21">
        <f t="shared" si="6"/>
        <v>1</v>
      </c>
      <c r="O16" s="19" t="str">
        <f t="shared" si="7"/>
        <v/>
      </c>
      <c r="P16" s="19" t="s">
        <v>46</v>
      </c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</row>
    <row r="17" spans="1:100" ht="18.95" customHeight="1" x14ac:dyDescent="0.25">
      <c r="A17" s="15" t="s">
        <v>63</v>
      </c>
      <c r="B17" s="15" t="s">
        <v>28</v>
      </c>
      <c r="C17" s="15" t="s">
        <v>64</v>
      </c>
      <c r="D17" s="15" t="s">
        <v>65</v>
      </c>
      <c r="E17" s="15" t="s">
        <v>11</v>
      </c>
      <c r="F17" s="15" t="s">
        <v>45</v>
      </c>
      <c r="G17" s="16">
        <v>46137</v>
      </c>
      <c r="H17" s="16">
        <v>46141</v>
      </c>
      <c r="I17" s="17">
        <f t="shared" si="3"/>
        <v>5</v>
      </c>
      <c r="J17" s="18">
        <v>20</v>
      </c>
      <c r="K17" s="15" t="s">
        <v>61</v>
      </c>
      <c r="L17" s="16">
        <f t="shared" si="4"/>
        <v>46137</v>
      </c>
      <c r="M17" s="17">
        <f t="shared" si="5"/>
        <v>1</v>
      </c>
      <c r="N17" s="17">
        <f t="shared" si="6"/>
        <v>4</v>
      </c>
      <c r="O17" s="15" t="str">
        <f t="shared" si="7"/>
        <v/>
      </c>
      <c r="P17" s="15" t="s">
        <v>46</v>
      </c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</row>
    <row r="18" spans="1:100" ht="18.95" customHeight="1" x14ac:dyDescent="0.25">
      <c r="A18" s="23" t="s">
        <v>66</v>
      </c>
      <c r="B18" s="23" t="s">
        <v>67</v>
      </c>
      <c r="C18" s="23" t="s">
        <v>68</v>
      </c>
      <c r="D18" s="19" t="s">
        <v>44</v>
      </c>
      <c r="E18" s="19" t="s">
        <v>12</v>
      </c>
      <c r="F18" s="19" t="s">
        <v>45</v>
      </c>
      <c r="G18" s="20">
        <v>46141</v>
      </c>
      <c r="H18" s="20">
        <v>46141</v>
      </c>
      <c r="I18" s="21">
        <f t="shared" si="3"/>
        <v>1</v>
      </c>
      <c r="J18" s="22">
        <v>0</v>
      </c>
      <c r="K18" s="19" t="s">
        <v>63</v>
      </c>
      <c r="L18" s="20">
        <f t="shared" si="4"/>
        <v>46142</v>
      </c>
      <c r="M18" s="21">
        <f t="shared" si="5"/>
        <v>0</v>
      </c>
      <c r="N18" s="21">
        <f t="shared" si="6"/>
        <v>1</v>
      </c>
      <c r="O18" s="19" t="str">
        <f t="shared" si="7"/>
        <v>⚠ Abhängigkeit prüfen</v>
      </c>
      <c r="P18" s="19" t="s">
        <v>46</v>
      </c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</row>
    <row r="19" spans="1:100" ht="18.95" customHeight="1" x14ac:dyDescent="0.25">
      <c r="A19" s="24" t="s">
        <v>69</v>
      </c>
      <c r="B19" s="24" t="s">
        <v>42</v>
      </c>
      <c r="C19" s="24" t="s">
        <v>70</v>
      </c>
      <c r="D19" s="24" t="s">
        <v>65</v>
      </c>
      <c r="E19" s="24" t="s">
        <v>11</v>
      </c>
      <c r="F19" s="24" t="s">
        <v>45</v>
      </c>
      <c r="G19" s="25">
        <v>46142</v>
      </c>
      <c r="H19" s="25">
        <v>46158</v>
      </c>
      <c r="I19" s="26">
        <f t="shared" si="3"/>
        <v>17</v>
      </c>
      <c r="J19" s="27">
        <v>15</v>
      </c>
      <c r="K19" s="24" t="s">
        <v>66</v>
      </c>
      <c r="L19" s="25">
        <f t="shared" si="4"/>
        <v>46142</v>
      </c>
      <c r="M19" s="26">
        <f t="shared" si="5"/>
        <v>3</v>
      </c>
      <c r="N19" s="26">
        <f t="shared" si="6"/>
        <v>14</v>
      </c>
      <c r="O19" s="24" t="str">
        <f t="shared" si="7"/>
        <v/>
      </c>
      <c r="P19" s="24" t="s">
        <v>46</v>
      </c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</row>
    <row r="20" spans="1:100" ht="18.95" customHeight="1" x14ac:dyDescent="0.25">
      <c r="A20" s="19" t="s">
        <v>71</v>
      </c>
      <c r="B20" s="19" t="s">
        <v>28</v>
      </c>
      <c r="C20" s="19" t="s">
        <v>72</v>
      </c>
      <c r="D20" s="19" t="s">
        <v>65</v>
      </c>
      <c r="E20" s="19" t="s">
        <v>11</v>
      </c>
      <c r="F20" s="19" t="s">
        <v>45</v>
      </c>
      <c r="G20" s="20">
        <v>46142</v>
      </c>
      <c r="H20" s="20">
        <v>46150</v>
      </c>
      <c r="I20" s="21">
        <f t="shared" si="3"/>
        <v>9</v>
      </c>
      <c r="J20" s="22">
        <v>25</v>
      </c>
      <c r="K20" s="19" t="s">
        <v>66</v>
      </c>
      <c r="L20" s="20">
        <f t="shared" si="4"/>
        <v>46142</v>
      </c>
      <c r="M20" s="21">
        <f t="shared" si="5"/>
        <v>3</v>
      </c>
      <c r="N20" s="21">
        <f t="shared" si="6"/>
        <v>6</v>
      </c>
      <c r="O20" s="19" t="str">
        <f t="shared" si="7"/>
        <v/>
      </c>
      <c r="P20" s="19" t="s">
        <v>46</v>
      </c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</row>
    <row r="21" spans="1:100" ht="18.95" customHeight="1" x14ac:dyDescent="0.25">
      <c r="A21" s="15" t="s">
        <v>73</v>
      </c>
      <c r="B21" s="15" t="s">
        <v>28</v>
      </c>
      <c r="C21" s="15" t="s">
        <v>74</v>
      </c>
      <c r="D21" s="15" t="s">
        <v>75</v>
      </c>
      <c r="E21" s="15" t="s">
        <v>11</v>
      </c>
      <c r="F21" s="15" t="s">
        <v>55</v>
      </c>
      <c r="G21" s="16">
        <v>46151</v>
      </c>
      <c r="H21" s="16">
        <v>46155</v>
      </c>
      <c r="I21" s="17">
        <f t="shared" si="3"/>
        <v>5</v>
      </c>
      <c r="J21" s="18">
        <v>10</v>
      </c>
      <c r="K21" s="15" t="s">
        <v>71</v>
      </c>
      <c r="L21" s="16">
        <f t="shared" si="4"/>
        <v>46151</v>
      </c>
      <c r="M21" s="17">
        <f t="shared" si="5"/>
        <v>1</v>
      </c>
      <c r="N21" s="17">
        <f t="shared" si="6"/>
        <v>4</v>
      </c>
      <c r="O21" s="15" t="str">
        <f t="shared" si="7"/>
        <v/>
      </c>
      <c r="P21" s="15" t="s">
        <v>46</v>
      </c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</row>
    <row r="22" spans="1:100" ht="18.95" customHeight="1" x14ac:dyDescent="0.25">
      <c r="A22" s="19" t="s">
        <v>76</v>
      </c>
      <c r="B22" s="19" t="s">
        <v>28</v>
      </c>
      <c r="C22" s="19" t="s">
        <v>77</v>
      </c>
      <c r="D22" s="19" t="s">
        <v>75</v>
      </c>
      <c r="E22" s="19" t="s">
        <v>12</v>
      </c>
      <c r="F22" s="19" t="s">
        <v>55</v>
      </c>
      <c r="G22" s="20">
        <v>46154</v>
      </c>
      <c r="H22" s="20">
        <v>46158</v>
      </c>
      <c r="I22" s="21">
        <f t="shared" si="3"/>
        <v>5</v>
      </c>
      <c r="J22" s="22">
        <v>0</v>
      </c>
      <c r="K22" s="19" t="s">
        <v>71</v>
      </c>
      <c r="L22" s="20">
        <f t="shared" si="4"/>
        <v>46151</v>
      </c>
      <c r="M22" s="21">
        <f t="shared" si="5"/>
        <v>0</v>
      </c>
      <c r="N22" s="21">
        <f t="shared" si="6"/>
        <v>5</v>
      </c>
      <c r="O22" s="19" t="str">
        <f t="shared" si="7"/>
        <v/>
      </c>
      <c r="P22" s="19" t="s">
        <v>46</v>
      </c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</row>
    <row r="23" spans="1:100" ht="18.95" customHeight="1" x14ac:dyDescent="0.25">
      <c r="A23" s="24" t="s">
        <v>78</v>
      </c>
      <c r="B23" s="24" t="s">
        <v>42</v>
      </c>
      <c r="C23" s="24" t="s">
        <v>79</v>
      </c>
      <c r="D23" s="24" t="s">
        <v>44</v>
      </c>
      <c r="E23" s="24" t="s">
        <v>12</v>
      </c>
      <c r="F23" s="24" t="s">
        <v>45</v>
      </c>
      <c r="G23" s="25">
        <v>46161</v>
      </c>
      <c r="H23" s="25">
        <v>46164</v>
      </c>
      <c r="I23" s="26">
        <f t="shared" si="3"/>
        <v>4</v>
      </c>
      <c r="J23" s="27">
        <v>0</v>
      </c>
      <c r="K23" s="24" t="s">
        <v>76</v>
      </c>
      <c r="L23" s="25">
        <f t="shared" si="4"/>
        <v>46159</v>
      </c>
      <c r="M23" s="26">
        <f t="shared" si="5"/>
        <v>0</v>
      </c>
      <c r="N23" s="26">
        <f t="shared" si="6"/>
        <v>4</v>
      </c>
      <c r="O23" s="24" t="str">
        <f t="shared" si="7"/>
        <v/>
      </c>
      <c r="P23" s="24" t="s">
        <v>46</v>
      </c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</row>
    <row r="24" spans="1:100" ht="18.95" customHeight="1" x14ac:dyDescent="0.25">
      <c r="A24" s="19" t="s">
        <v>80</v>
      </c>
      <c r="B24" s="19" t="s">
        <v>28</v>
      </c>
      <c r="C24" s="19" t="s">
        <v>81</v>
      </c>
      <c r="D24" s="19" t="s">
        <v>75</v>
      </c>
      <c r="E24" s="19" t="s">
        <v>12</v>
      </c>
      <c r="F24" s="19" t="s">
        <v>45</v>
      </c>
      <c r="G24" s="20">
        <v>46161</v>
      </c>
      <c r="H24" s="20">
        <v>46162</v>
      </c>
      <c r="I24" s="21">
        <f t="shared" si="3"/>
        <v>2</v>
      </c>
      <c r="J24" s="22">
        <v>0</v>
      </c>
      <c r="K24" s="19" t="s">
        <v>76</v>
      </c>
      <c r="L24" s="20">
        <f t="shared" si="4"/>
        <v>46159</v>
      </c>
      <c r="M24" s="21">
        <f t="shared" si="5"/>
        <v>0</v>
      </c>
      <c r="N24" s="21">
        <f t="shared" si="6"/>
        <v>2</v>
      </c>
      <c r="O24" s="19" t="str">
        <f t="shared" si="7"/>
        <v/>
      </c>
      <c r="P24" s="19" t="s">
        <v>46</v>
      </c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</row>
    <row r="25" spans="1:100" ht="18.95" customHeight="1" x14ac:dyDescent="0.25">
      <c r="A25" s="15" t="s">
        <v>82</v>
      </c>
      <c r="B25" s="15" t="s">
        <v>28</v>
      </c>
      <c r="C25" s="15" t="s">
        <v>83</v>
      </c>
      <c r="D25" s="15" t="s">
        <v>44</v>
      </c>
      <c r="E25" s="15" t="s">
        <v>12</v>
      </c>
      <c r="F25" s="15" t="s">
        <v>45</v>
      </c>
      <c r="G25" s="16">
        <v>46163</v>
      </c>
      <c r="H25" s="16">
        <v>46164</v>
      </c>
      <c r="I25" s="17">
        <f t="shared" si="3"/>
        <v>2</v>
      </c>
      <c r="J25" s="18">
        <v>0</v>
      </c>
      <c r="K25" s="15" t="s">
        <v>80</v>
      </c>
      <c r="L25" s="16">
        <f t="shared" si="4"/>
        <v>46163</v>
      </c>
      <c r="M25" s="17">
        <f t="shared" si="5"/>
        <v>0</v>
      </c>
      <c r="N25" s="17">
        <f t="shared" si="6"/>
        <v>2</v>
      </c>
      <c r="O25" s="15" t="str">
        <f t="shared" si="7"/>
        <v/>
      </c>
      <c r="P25" s="15" t="s">
        <v>46</v>
      </c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</row>
    <row r="26" spans="1:100" ht="18.95" customHeight="1" x14ac:dyDescent="0.25">
      <c r="A26" s="23" t="s">
        <v>84</v>
      </c>
      <c r="B26" s="23" t="s">
        <v>67</v>
      </c>
      <c r="C26" s="23" t="s">
        <v>85</v>
      </c>
      <c r="D26" s="19" t="s">
        <v>44</v>
      </c>
      <c r="E26" s="19" t="s">
        <v>12</v>
      </c>
      <c r="F26" s="19" t="s">
        <v>45</v>
      </c>
      <c r="G26" s="20">
        <v>46164</v>
      </c>
      <c r="H26" s="20">
        <v>46164</v>
      </c>
      <c r="I26" s="21">
        <f t="shared" si="3"/>
        <v>1</v>
      </c>
      <c r="J26" s="22">
        <v>0</v>
      </c>
      <c r="K26" s="19" t="s">
        <v>82</v>
      </c>
      <c r="L26" s="20">
        <f t="shared" si="4"/>
        <v>46165</v>
      </c>
      <c r="M26" s="21">
        <f t="shared" si="5"/>
        <v>0</v>
      </c>
      <c r="N26" s="21">
        <f t="shared" si="6"/>
        <v>1</v>
      </c>
      <c r="O26" s="19" t="str">
        <f t="shared" si="7"/>
        <v>⚠ Abhängigkeit prüfen</v>
      </c>
      <c r="P26" s="19" t="s">
        <v>86</v>
      </c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</row>
    <row r="27" spans="1:100" ht="18.95" customHeight="1" x14ac:dyDescent="0.25">
      <c r="A27" s="3"/>
      <c r="B27" s="3"/>
      <c r="C27" s="3"/>
      <c r="D27" s="3"/>
      <c r="E27" s="3"/>
      <c r="F27" s="3"/>
      <c r="G27" s="4"/>
      <c r="H27" s="4"/>
      <c r="I27" s="5" t="str">
        <f t="shared" si="3"/>
        <v/>
      </c>
      <c r="J27" s="6"/>
      <c r="K27" s="3"/>
      <c r="L27" s="4" t="str">
        <f t="shared" si="4"/>
        <v/>
      </c>
      <c r="M27" s="5" t="str">
        <f t="shared" si="5"/>
        <v/>
      </c>
      <c r="N27" s="5" t="str">
        <f t="shared" si="6"/>
        <v/>
      </c>
      <c r="O27" s="3" t="str">
        <f t="shared" si="7"/>
        <v/>
      </c>
      <c r="P27" s="3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</row>
    <row r="28" spans="1:100" ht="18.95" customHeight="1" x14ac:dyDescent="0.25">
      <c r="A28" s="7"/>
      <c r="B28" s="7"/>
      <c r="C28" s="7"/>
      <c r="D28" s="7"/>
      <c r="E28" s="7"/>
      <c r="F28" s="7"/>
      <c r="G28" s="8"/>
      <c r="H28" s="8"/>
      <c r="I28" s="9" t="str">
        <f t="shared" si="3"/>
        <v/>
      </c>
      <c r="J28" s="10"/>
      <c r="K28" s="7"/>
      <c r="L28" s="8" t="str">
        <f t="shared" si="4"/>
        <v/>
      </c>
      <c r="M28" s="9" t="str">
        <f t="shared" si="5"/>
        <v/>
      </c>
      <c r="N28" s="9" t="str">
        <f t="shared" si="6"/>
        <v/>
      </c>
      <c r="O28" s="7" t="str">
        <f t="shared" si="7"/>
        <v/>
      </c>
      <c r="P28" s="7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</row>
    <row r="29" spans="1:100" ht="18.95" customHeight="1" x14ac:dyDescent="0.25">
      <c r="A29" s="3"/>
      <c r="B29" s="3"/>
      <c r="C29" s="3"/>
      <c r="D29" s="3"/>
      <c r="E29" s="3"/>
      <c r="F29" s="3"/>
      <c r="G29" s="4"/>
      <c r="H29" s="4"/>
      <c r="I29" s="5" t="str">
        <f t="shared" si="3"/>
        <v/>
      </c>
      <c r="J29" s="6"/>
      <c r="K29" s="3"/>
      <c r="L29" s="4" t="str">
        <f t="shared" si="4"/>
        <v/>
      </c>
      <c r="M29" s="5" t="str">
        <f t="shared" si="5"/>
        <v/>
      </c>
      <c r="N29" s="5" t="str">
        <f t="shared" si="6"/>
        <v/>
      </c>
      <c r="O29" s="3" t="str">
        <f t="shared" si="7"/>
        <v/>
      </c>
      <c r="P29" s="3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</row>
    <row r="30" spans="1:100" ht="18.95" customHeight="1" x14ac:dyDescent="0.25">
      <c r="A30" s="7"/>
      <c r="B30" s="7"/>
      <c r="C30" s="7"/>
      <c r="D30" s="7"/>
      <c r="E30" s="7"/>
      <c r="F30" s="7"/>
      <c r="G30" s="8"/>
      <c r="H30" s="8"/>
      <c r="I30" s="9" t="str">
        <f t="shared" si="3"/>
        <v/>
      </c>
      <c r="J30" s="10"/>
      <c r="K30" s="7"/>
      <c r="L30" s="8" t="str">
        <f t="shared" si="4"/>
        <v/>
      </c>
      <c r="M30" s="9" t="str">
        <f t="shared" si="5"/>
        <v/>
      </c>
      <c r="N30" s="9" t="str">
        <f t="shared" si="6"/>
        <v/>
      </c>
      <c r="O30" s="7" t="str">
        <f t="shared" si="7"/>
        <v/>
      </c>
      <c r="P30" s="7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</row>
    <row r="31" spans="1:100" ht="18.95" customHeight="1" x14ac:dyDescent="0.25">
      <c r="A31" s="3"/>
      <c r="B31" s="3"/>
      <c r="C31" s="3"/>
      <c r="D31" s="3"/>
      <c r="E31" s="3"/>
      <c r="F31" s="3"/>
      <c r="G31" s="4"/>
      <c r="H31" s="4"/>
      <c r="I31" s="5" t="str">
        <f t="shared" si="3"/>
        <v/>
      </c>
      <c r="J31" s="6"/>
      <c r="K31" s="3"/>
      <c r="L31" s="4" t="str">
        <f t="shared" si="4"/>
        <v/>
      </c>
      <c r="M31" s="5" t="str">
        <f t="shared" si="5"/>
        <v/>
      </c>
      <c r="N31" s="5" t="str">
        <f t="shared" si="6"/>
        <v/>
      </c>
      <c r="O31" s="3" t="str">
        <f t="shared" si="7"/>
        <v/>
      </c>
      <c r="P31" s="3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</row>
    <row r="32" spans="1:100" ht="18.95" customHeight="1" x14ac:dyDescent="0.25">
      <c r="A32" s="7"/>
      <c r="B32" s="7"/>
      <c r="C32" s="7"/>
      <c r="D32" s="7"/>
      <c r="E32" s="7"/>
      <c r="F32" s="7"/>
      <c r="G32" s="8"/>
      <c r="H32" s="8"/>
      <c r="I32" s="9" t="str">
        <f t="shared" si="3"/>
        <v/>
      </c>
      <c r="J32" s="10"/>
      <c r="K32" s="7"/>
      <c r="L32" s="8" t="str">
        <f t="shared" si="4"/>
        <v/>
      </c>
      <c r="M32" s="9" t="str">
        <f t="shared" si="5"/>
        <v/>
      </c>
      <c r="N32" s="9" t="str">
        <f t="shared" si="6"/>
        <v/>
      </c>
      <c r="O32" s="7" t="str">
        <f t="shared" si="7"/>
        <v/>
      </c>
      <c r="P32" s="7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</row>
    <row r="33" spans="1:100" ht="18.95" customHeight="1" x14ac:dyDescent="0.25">
      <c r="A33" s="3"/>
      <c r="B33" s="3"/>
      <c r="C33" s="3"/>
      <c r="D33" s="3"/>
      <c r="E33" s="3"/>
      <c r="F33" s="3"/>
      <c r="G33" s="4"/>
      <c r="H33" s="4"/>
      <c r="I33" s="5" t="str">
        <f t="shared" si="3"/>
        <v/>
      </c>
      <c r="J33" s="6"/>
      <c r="K33" s="3"/>
      <c r="L33" s="4" t="str">
        <f t="shared" si="4"/>
        <v/>
      </c>
      <c r="M33" s="5" t="str">
        <f t="shared" si="5"/>
        <v/>
      </c>
      <c r="N33" s="5" t="str">
        <f t="shared" si="6"/>
        <v/>
      </c>
      <c r="O33" s="3" t="str">
        <f t="shared" si="7"/>
        <v/>
      </c>
      <c r="P33" s="3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</row>
    <row r="34" spans="1:100" ht="18.95" customHeight="1" x14ac:dyDescent="0.25">
      <c r="A34" s="7"/>
      <c r="B34" s="7"/>
      <c r="C34" s="7"/>
      <c r="D34" s="7"/>
      <c r="E34" s="7"/>
      <c r="F34" s="7"/>
      <c r="G34" s="8"/>
      <c r="H34" s="8"/>
      <c r="I34" s="9" t="str">
        <f t="shared" si="3"/>
        <v/>
      </c>
      <c r="J34" s="10"/>
      <c r="K34" s="7"/>
      <c r="L34" s="8" t="str">
        <f t="shared" si="4"/>
        <v/>
      </c>
      <c r="M34" s="9" t="str">
        <f t="shared" si="5"/>
        <v/>
      </c>
      <c r="N34" s="9" t="str">
        <f t="shared" si="6"/>
        <v/>
      </c>
      <c r="O34" s="7" t="str">
        <f t="shared" si="7"/>
        <v/>
      </c>
      <c r="P34" s="7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</row>
    <row r="35" spans="1:100" ht="18.95" customHeight="1" x14ac:dyDescent="0.25">
      <c r="A35" s="3"/>
      <c r="B35" s="3"/>
      <c r="C35" s="3"/>
      <c r="D35" s="3"/>
      <c r="E35" s="3"/>
      <c r="F35" s="3"/>
      <c r="G35" s="4"/>
      <c r="H35" s="4"/>
      <c r="I35" s="5" t="str">
        <f t="shared" si="3"/>
        <v/>
      </c>
      <c r="J35" s="6"/>
      <c r="K35" s="3"/>
      <c r="L35" s="4" t="str">
        <f t="shared" si="4"/>
        <v/>
      </c>
      <c r="M35" s="5" t="str">
        <f t="shared" si="5"/>
        <v/>
      </c>
      <c r="N35" s="5" t="str">
        <f t="shared" si="6"/>
        <v/>
      </c>
      <c r="O35" s="3" t="str">
        <f t="shared" si="7"/>
        <v/>
      </c>
      <c r="P35" s="3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</row>
    <row r="36" spans="1:100" ht="18.95" customHeight="1" x14ac:dyDescent="0.25">
      <c r="A36" s="7"/>
      <c r="B36" s="7"/>
      <c r="C36" s="7"/>
      <c r="D36" s="7"/>
      <c r="E36" s="7"/>
      <c r="F36" s="7"/>
      <c r="G36" s="8"/>
      <c r="H36" s="8"/>
      <c r="I36" s="9" t="str">
        <f t="shared" si="3"/>
        <v/>
      </c>
      <c r="J36" s="10"/>
      <c r="K36" s="7"/>
      <c r="L36" s="8" t="str">
        <f t="shared" si="4"/>
        <v/>
      </c>
      <c r="M36" s="9" t="str">
        <f t="shared" si="5"/>
        <v/>
      </c>
      <c r="N36" s="9" t="str">
        <f t="shared" si="6"/>
        <v/>
      </c>
      <c r="O36" s="7" t="str">
        <f t="shared" si="7"/>
        <v/>
      </c>
      <c r="P36" s="7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</row>
    <row r="37" spans="1:100" ht="18.95" customHeight="1" x14ac:dyDescent="0.25">
      <c r="A37" s="3"/>
      <c r="B37" s="3"/>
      <c r="C37" s="3"/>
      <c r="D37" s="3"/>
      <c r="E37" s="3"/>
      <c r="F37" s="3"/>
      <c r="G37" s="4"/>
      <c r="H37" s="4"/>
      <c r="I37" s="5" t="str">
        <f t="shared" si="3"/>
        <v/>
      </c>
      <c r="J37" s="6"/>
      <c r="K37" s="3"/>
      <c r="L37" s="4" t="str">
        <f t="shared" si="4"/>
        <v/>
      </c>
      <c r="M37" s="5" t="str">
        <f t="shared" si="5"/>
        <v/>
      </c>
      <c r="N37" s="5" t="str">
        <f t="shared" si="6"/>
        <v/>
      </c>
      <c r="O37" s="3" t="str">
        <f t="shared" si="7"/>
        <v/>
      </c>
      <c r="P37" s="3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</row>
    <row r="38" spans="1:100" ht="18.95" customHeight="1" x14ac:dyDescent="0.25">
      <c r="A38" s="7"/>
      <c r="B38" s="7"/>
      <c r="C38" s="7"/>
      <c r="D38" s="7"/>
      <c r="E38" s="7"/>
      <c r="F38" s="7"/>
      <c r="G38" s="8"/>
      <c r="H38" s="8"/>
      <c r="I38" s="9" t="str">
        <f t="shared" si="3"/>
        <v/>
      </c>
      <c r="J38" s="10"/>
      <c r="K38" s="7"/>
      <c r="L38" s="8" t="str">
        <f t="shared" si="4"/>
        <v/>
      </c>
      <c r="M38" s="9" t="str">
        <f t="shared" si="5"/>
        <v/>
      </c>
      <c r="N38" s="9" t="str">
        <f t="shared" si="6"/>
        <v/>
      </c>
      <c r="O38" s="7" t="str">
        <f t="shared" si="7"/>
        <v/>
      </c>
      <c r="P38" s="7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</row>
    <row r="39" spans="1:100" ht="18.95" customHeight="1" x14ac:dyDescent="0.25">
      <c r="A39" s="3"/>
      <c r="B39" s="3"/>
      <c r="C39" s="3"/>
      <c r="D39" s="3"/>
      <c r="E39" s="3"/>
      <c r="F39" s="3"/>
      <c r="G39" s="4"/>
      <c r="H39" s="4"/>
      <c r="I39" s="5" t="str">
        <f t="shared" si="3"/>
        <v/>
      </c>
      <c r="J39" s="6"/>
      <c r="K39" s="3"/>
      <c r="L39" s="4" t="str">
        <f t="shared" si="4"/>
        <v/>
      </c>
      <c r="M39" s="5" t="str">
        <f t="shared" si="5"/>
        <v/>
      </c>
      <c r="N39" s="5" t="str">
        <f t="shared" si="6"/>
        <v/>
      </c>
      <c r="O39" s="3" t="str">
        <f t="shared" si="7"/>
        <v/>
      </c>
      <c r="P39" s="3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</row>
    <row r="40" spans="1:100" ht="18.95" customHeight="1" x14ac:dyDescent="0.25">
      <c r="A40" s="7"/>
      <c r="B40" s="7"/>
      <c r="C40" s="7"/>
      <c r="D40" s="7"/>
      <c r="E40" s="7"/>
      <c r="F40" s="7"/>
      <c r="G40" s="8"/>
      <c r="H40" s="8"/>
      <c r="I40" s="9" t="str">
        <f t="shared" si="3"/>
        <v/>
      </c>
      <c r="J40" s="10"/>
      <c r="K40" s="7"/>
      <c r="L40" s="8" t="str">
        <f t="shared" si="4"/>
        <v/>
      </c>
      <c r="M40" s="9" t="str">
        <f t="shared" si="5"/>
        <v/>
      </c>
      <c r="N40" s="9" t="str">
        <f t="shared" si="6"/>
        <v/>
      </c>
      <c r="O40" s="7" t="str">
        <f t="shared" si="7"/>
        <v/>
      </c>
      <c r="P40" s="7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</row>
    <row r="41" spans="1:100" ht="18.95" customHeight="1" x14ac:dyDescent="0.25">
      <c r="A41" s="3"/>
      <c r="B41" s="3"/>
      <c r="C41" s="3"/>
      <c r="D41" s="3"/>
      <c r="E41" s="3"/>
      <c r="F41" s="3"/>
      <c r="G41" s="4"/>
      <c r="H41" s="4"/>
      <c r="I41" s="5" t="str">
        <f t="shared" si="3"/>
        <v/>
      </c>
      <c r="J41" s="6"/>
      <c r="K41" s="3"/>
      <c r="L41" s="4" t="str">
        <f t="shared" si="4"/>
        <v/>
      </c>
      <c r="M41" s="5" t="str">
        <f t="shared" si="5"/>
        <v/>
      </c>
      <c r="N41" s="5" t="str">
        <f t="shared" si="6"/>
        <v/>
      </c>
      <c r="O41" s="3" t="str">
        <f t="shared" si="7"/>
        <v/>
      </c>
      <c r="P41" s="3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</row>
    <row r="42" spans="1:100" ht="18.95" customHeight="1" x14ac:dyDescent="0.25">
      <c r="A42" s="7"/>
      <c r="B42" s="7"/>
      <c r="C42" s="7"/>
      <c r="D42" s="7"/>
      <c r="E42" s="7"/>
      <c r="F42" s="7"/>
      <c r="G42" s="8"/>
      <c r="H42" s="8"/>
      <c r="I42" s="9" t="str">
        <f t="shared" ref="I42:I69" si="8">IF(OR(G42="",H42=""),"",IF(B42="Meilenstein",1,H42-G42+1))</f>
        <v/>
      </c>
      <c r="J42" s="10"/>
      <c r="K42" s="7"/>
      <c r="L42" s="8" t="str">
        <f t="shared" ref="L42:L69" si="9">IF(K42="","",IFERROR(INDEX($H$10:$H$69,MATCH(K42,$A$10:$A$69,0))+1,""))</f>
        <v/>
      </c>
      <c r="M42" s="9" t="str">
        <f t="shared" ref="M42:M69" si="10">IF(OR(I42="",J42=""),"",MAX(0,MIN(I42,ROUNDUP(I42*J42/100,0))))</f>
        <v/>
      </c>
      <c r="N42" s="9" t="str">
        <f t="shared" ref="N42:N69" si="11">IF(I42="","",MAX(I42-M42,0))</f>
        <v/>
      </c>
      <c r="O42" s="7" t="str">
        <f t="shared" ref="O42:O69" si="12">IF(OR(K42="",G42=""),"",IFERROR(IF(G42&lt;=INDEX($H$10:$H$69,MATCH(K42,$A$10:$A$69,0)),"⚠ Abhängigkeit prüfen",""),""))</f>
        <v/>
      </c>
      <c r="P42" s="7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</row>
    <row r="43" spans="1:100" ht="18.95" customHeight="1" x14ac:dyDescent="0.25">
      <c r="A43" s="3"/>
      <c r="B43" s="3"/>
      <c r="C43" s="3"/>
      <c r="D43" s="3"/>
      <c r="E43" s="3"/>
      <c r="F43" s="3"/>
      <c r="G43" s="4"/>
      <c r="H43" s="4"/>
      <c r="I43" s="5" t="str">
        <f t="shared" si="8"/>
        <v/>
      </c>
      <c r="J43" s="6"/>
      <c r="K43" s="3"/>
      <c r="L43" s="4" t="str">
        <f t="shared" si="9"/>
        <v/>
      </c>
      <c r="M43" s="5" t="str">
        <f t="shared" si="10"/>
        <v/>
      </c>
      <c r="N43" s="5" t="str">
        <f t="shared" si="11"/>
        <v/>
      </c>
      <c r="O43" s="3" t="str">
        <f t="shared" si="12"/>
        <v/>
      </c>
      <c r="P43" s="3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</row>
    <row r="44" spans="1:100" ht="18.95" customHeight="1" x14ac:dyDescent="0.25">
      <c r="A44" s="7"/>
      <c r="B44" s="7"/>
      <c r="C44" s="7"/>
      <c r="D44" s="7"/>
      <c r="E44" s="7"/>
      <c r="F44" s="7"/>
      <c r="G44" s="8"/>
      <c r="H44" s="8"/>
      <c r="I44" s="9" t="str">
        <f t="shared" si="8"/>
        <v/>
      </c>
      <c r="J44" s="10"/>
      <c r="K44" s="7"/>
      <c r="L44" s="8" t="str">
        <f t="shared" si="9"/>
        <v/>
      </c>
      <c r="M44" s="9" t="str">
        <f t="shared" si="10"/>
        <v/>
      </c>
      <c r="N44" s="9" t="str">
        <f t="shared" si="11"/>
        <v/>
      </c>
      <c r="O44" s="7" t="str">
        <f t="shared" si="12"/>
        <v/>
      </c>
      <c r="P44" s="7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</row>
    <row r="45" spans="1:100" ht="18.95" customHeight="1" x14ac:dyDescent="0.25">
      <c r="A45" s="3"/>
      <c r="B45" s="3"/>
      <c r="C45" s="3"/>
      <c r="D45" s="3"/>
      <c r="E45" s="3"/>
      <c r="F45" s="3"/>
      <c r="G45" s="4"/>
      <c r="H45" s="4"/>
      <c r="I45" s="5" t="str">
        <f t="shared" si="8"/>
        <v/>
      </c>
      <c r="J45" s="6"/>
      <c r="K45" s="3"/>
      <c r="L45" s="4" t="str">
        <f t="shared" si="9"/>
        <v/>
      </c>
      <c r="M45" s="5" t="str">
        <f t="shared" si="10"/>
        <v/>
      </c>
      <c r="N45" s="5" t="str">
        <f t="shared" si="11"/>
        <v/>
      </c>
      <c r="O45" s="3" t="str">
        <f t="shared" si="12"/>
        <v/>
      </c>
      <c r="P45" s="3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</row>
    <row r="46" spans="1:100" ht="18.95" customHeight="1" x14ac:dyDescent="0.25">
      <c r="A46" s="7"/>
      <c r="B46" s="7"/>
      <c r="C46" s="7"/>
      <c r="D46" s="7"/>
      <c r="E46" s="7"/>
      <c r="F46" s="7"/>
      <c r="G46" s="8"/>
      <c r="H46" s="8"/>
      <c r="I46" s="9" t="str">
        <f t="shared" si="8"/>
        <v/>
      </c>
      <c r="J46" s="10"/>
      <c r="K46" s="7"/>
      <c r="L46" s="8" t="str">
        <f t="shared" si="9"/>
        <v/>
      </c>
      <c r="M46" s="9" t="str">
        <f t="shared" si="10"/>
        <v/>
      </c>
      <c r="N46" s="9" t="str">
        <f t="shared" si="11"/>
        <v/>
      </c>
      <c r="O46" s="7" t="str">
        <f t="shared" si="12"/>
        <v/>
      </c>
      <c r="P46" s="7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</row>
    <row r="47" spans="1:100" ht="18.95" customHeight="1" x14ac:dyDescent="0.25">
      <c r="A47" s="3"/>
      <c r="B47" s="3"/>
      <c r="C47" s="3"/>
      <c r="D47" s="3"/>
      <c r="E47" s="3"/>
      <c r="F47" s="3"/>
      <c r="G47" s="4"/>
      <c r="H47" s="4"/>
      <c r="I47" s="5" t="str">
        <f t="shared" si="8"/>
        <v/>
      </c>
      <c r="J47" s="6"/>
      <c r="K47" s="3"/>
      <c r="L47" s="4" t="str">
        <f t="shared" si="9"/>
        <v/>
      </c>
      <c r="M47" s="5" t="str">
        <f t="shared" si="10"/>
        <v/>
      </c>
      <c r="N47" s="5" t="str">
        <f t="shared" si="11"/>
        <v/>
      </c>
      <c r="O47" s="3" t="str">
        <f t="shared" si="12"/>
        <v/>
      </c>
      <c r="P47" s="3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</row>
    <row r="48" spans="1:100" ht="18.95" customHeight="1" x14ac:dyDescent="0.25">
      <c r="A48" s="7"/>
      <c r="B48" s="7"/>
      <c r="C48" s="7"/>
      <c r="D48" s="7"/>
      <c r="E48" s="7"/>
      <c r="F48" s="7"/>
      <c r="G48" s="8"/>
      <c r="H48" s="8"/>
      <c r="I48" s="9" t="str">
        <f t="shared" si="8"/>
        <v/>
      </c>
      <c r="J48" s="10"/>
      <c r="K48" s="7"/>
      <c r="L48" s="8" t="str">
        <f t="shared" si="9"/>
        <v/>
      </c>
      <c r="M48" s="9" t="str">
        <f t="shared" si="10"/>
        <v/>
      </c>
      <c r="N48" s="9" t="str">
        <f t="shared" si="11"/>
        <v/>
      </c>
      <c r="O48" s="7" t="str">
        <f t="shared" si="12"/>
        <v/>
      </c>
      <c r="P48" s="7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</row>
    <row r="49" spans="1:100" ht="18.95" customHeight="1" x14ac:dyDescent="0.25">
      <c r="A49" s="3"/>
      <c r="B49" s="3"/>
      <c r="C49" s="3"/>
      <c r="D49" s="3"/>
      <c r="E49" s="3"/>
      <c r="F49" s="3"/>
      <c r="G49" s="4"/>
      <c r="H49" s="4"/>
      <c r="I49" s="5" t="str">
        <f t="shared" si="8"/>
        <v/>
      </c>
      <c r="J49" s="6"/>
      <c r="K49" s="3"/>
      <c r="L49" s="4" t="str">
        <f t="shared" si="9"/>
        <v/>
      </c>
      <c r="M49" s="5" t="str">
        <f t="shared" si="10"/>
        <v/>
      </c>
      <c r="N49" s="5" t="str">
        <f t="shared" si="11"/>
        <v/>
      </c>
      <c r="O49" s="3" t="str">
        <f t="shared" si="12"/>
        <v/>
      </c>
      <c r="P49" s="3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</row>
    <row r="50" spans="1:100" ht="18.95" customHeight="1" x14ac:dyDescent="0.25">
      <c r="A50" s="7"/>
      <c r="B50" s="7"/>
      <c r="C50" s="7"/>
      <c r="D50" s="7"/>
      <c r="E50" s="7"/>
      <c r="F50" s="7"/>
      <c r="G50" s="8"/>
      <c r="H50" s="8"/>
      <c r="I50" s="9" t="str">
        <f t="shared" si="8"/>
        <v/>
      </c>
      <c r="J50" s="10"/>
      <c r="K50" s="7"/>
      <c r="L50" s="8" t="str">
        <f t="shared" si="9"/>
        <v/>
      </c>
      <c r="M50" s="9" t="str">
        <f t="shared" si="10"/>
        <v/>
      </c>
      <c r="N50" s="9" t="str">
        <f t="shared" si="11"/>
        <v/>
      </c>
      <c r="O50" s="7" t="str">
        <f t="shared" si="12"/>
        <v/>
      </c>
      <c r="P50" s="7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</row>
    <row r="51" spans="1:100" ht="18.95" customHeight="1" x14ac:dyDescent="0.25">
      <c r="A51" s="3"/>
      <c r="B51" s="3"/>
      <c r="C51" s="3"/>
      <c r="D51" s="3"/>
      <c r="E51" s="3"/>
      <c r="F51" s="3"/>
      <c r="G51" s="4"/>
      <c r="H51" s="4"/>
      <c r="I51" s="5" t="str">
        <f t="shared" si="8"/>
        <v/>
      </c>
      <c r="J51" s="6"/>
      <c r="K51" s="3"/>
      <c r="L51" s="4" t="str">
        <f t="shared" si="9"/>
        <v/>
      </c>
      <c r="M51" s="5" t="str">
        <f t="shared" si="10"/>
        <v/>
      </c>
      <c r="N51" s="5" t="str">
        <f t="shared" si="11"/>
        <v/>
      </c>
      <c r="O51" s="3" t="str">
        <f t="shared" si="12"/>
        <v/>
      </c>
      <c r="P51" s="3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</row>
    <row r="52" spans="1:100" ht="18.95" customHeight="1" x14ac:dyDescent="0.25">
      <c r="A52" s="7"/>
      <c r="B52" s="7"/>
      <c r="C52" s="7"/>
      <c r="D52" s="7"/>
      <c r="E52" s="7"/>
      <c r="F52" s="7"/>
      <c r="G52" s="8"/>
      <c r="H52" s="8"/>
      <c r="I52" s="9" t="str">
        <f t="shared" si="8"/>
        <v/>
      </c>
      <c r="J52" s="10"/>
      <c r="K52" s="7"/>
      <c r="L52" s="8" t="str">
        <f t="shared" si="9"/>
        <v/>
      </c>
      <c r="M52" s="9" t="str">
        <f t="shared" si="10"/>
        <v/>
      </c>
      <c r="N52" s="9" t="str">
        <f t="shared" si="11"/>
        <v/>
      </c>
      <c r="O52" s="7" t="str">
        <f t="shared" si="12"/>
        <v/>
      </c>
      <c r="P52" s="7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</row>
    <row r="53" spans="1:100" ht="18.95" customHeight="1" x14ac:dyDescent="0.25">
      <c r="A53" s="3"/>
      <c r="B53" s="3"/>
      <c r="C53" s="3"/>
      <c r="D53" s="3"/>
      <c r="E53" s="3"/>
      <c r="F53" s="3"/>
      <c r="G53" s="4"/>
      <c r="H53" s="4"/>
      <c r="I53" s="5" t="str">
        <f t="shared" si="8"/>
        <v/>
      </c>
      <c r="J53" s="6"/>
      <c r="K53" s="3"/>
      <c r="L53" s="4" t="str">
        <f t="shared" si="9"/>
        <v/>
      </c>
      <c r="M53" s="5" t="str">
        <f t="shared" si="10"/>
        <v/>
      </c>
      <c r="N53" s="5" t="str">
        <f t="shared" si="11"/>
        <v/>
      </c>
      <c r="O53" s="3" t="str">
        <f t="shared" si="12"/>
        <v/>
      </c>
      <c r="P53" s="3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</row>
    <row r="54" spans="1:100" ht="18.95" customHeight="1" x14ac:dyDescent="0.25">
      <c r="A54" s="7"/>
      <c r="B54" s="7"/>
      <c r="C54" s="7"/>
      <c r="D54" s="7"/>
      <c r="E54" s="7"/>
      <c r="F54" s="7"/>
      <c r="G54" s="8"/>
      <c r="H54" s="8"/>
      <c r="I54" s="9" t="str">
        <f t="shared" si="8"/>
        <v/>
      </c>
      <c r="J54" s="10"/>
      <c r="K54" s="7"/>
      <c r="L54" s="8" t="str">
        <f t="shared" si="9"/>
        <v/>
      </c>
      <c r="M54" s="9" t="str">
        <f t="shared" si="10"/>
        <v/>
      </c>
      <c r="N54" s="9" t="str">
        <f t="shared" si="11"/>
        <v/>
      </c>
      <c r="O54" s="7" t="str">
        <f t="shared" si="12"/>
        <v/>
      </c>
      <c r="P54" s="7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</row>
    <row r="55" spans="1:100" ht="18.95" customHeight="1" x14ac:dyDescent="0.25">
      <c r="A55" s="3"/>
      <c r="B55" s="3"/>
      <c r="C55" s="3"/>
      <c r="D55" s="3"/>
      <c r="E55" s="3"/>
      <c r="F55" s="3"/>
      <c r="G55" s="4"/>
      <c r="H55" s="4"/>
      <c r="I55" s="5" t="str">
        <f t="shared" si="8"/>
        <v/>
      </c>
      <c r="J55" s="6"/>
      <c r="K55" s="3"/>
      <c r="L55" s="4" t="str">
        <f t="shared" si="9"/>
        <v/>
      </c>
      <c r="M55" s="5" t="str">
        <f t="shared" si="10"/>
        <v/>
      </c>
      <c r="N55" s="5" t="str">
        <f t="shared" si="11"/>
        <v/>
      </c>
      <c r="O55" s="3" t="str">
        <f t="shared" si="12"/>
        <v/>
      </c>
      <c r="P55" s="3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</row>
    <row r="56" spans="1:100" ht="18.95" customHeight="1" x14ac:dyDescent="0.25">
      <c r="A56" s="7"/>
      <c r="B56" s="7"/>
      <c r="C56" s="7"/>
      <c r="D56" s="7"/>
      <c r="E56" s="7"/>
      <c r="F56" s="7"/>
      <c r="G56" s="8"/>
      <c r="H56" s="8"/>
      <c r="I56" s="9" t="str">
        <f t="shared" si="8"/>
        <v/>
      </c>
      <c r="J56" s="10"/>
      <c r="K56" s="7"/>
      <c r="L56" s="8" t="str">
        <f t="shared" si="9"/>
        <v/>
      </c>
      <c r="M56" s="9" t="str">
        <f t="shared" si="10"/>
        <v/>
      </c>
      <c r="N56" s="9" t="str">
        <f t="shared" si="11"/>
        <v/>
      </c>
      <c r="O56" s="7" t="str">
        <f t="shared" si="12"/>
        <v/>
      </c>
      <c r="P56" s="7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</row>
    <row r="57" spans="1:100" ht="18.95" customHeight="1" x14ac:dyDescent="0.25">
      <c r="A57" s="3"/>
      <c r="B57" s="3"/>
      <c r="C57" s="3"/>
      <c r="D57" s="3"/>
      <c r="E57" s="3"/>
      <c r="F57" s="3"/>
      <c r="G57" s="4"/>
      <c r="H57" s="4"/>
      <c r="I57" s="5" t="str">
        <f t="shared" si="8"/>
        <v/>
      </c>
      <c r="J57" s="6"/>
      <c r="K57" s="3"/>
      <c r="L57" s="4" t="str">
        <f t="shared" si="9"/>
        <v/>
      </c>
      <c r="M57" s="5" t="str">
        <f t="shared" si="10"/>
        <v/>
      </c>
      <c r="N57" s="5" t="str">
        <f t="shared" si="11"/>
        <v/>
      </c>
      <c r="O57" s="3" t="str">
        <f t="shared" si="12"/>
        <v/>
      </c>
      <c r="P57" s="3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</row>
    <row r="58" spans="1:100" ht="18.95" customHeight="1" x14ac:dyDescent="0.25">
      <c r="A58" s="7"/>
      <c r="B58" s="7"/>
      <c r="C58" s="7"/>
      <c r="D58" s="7"/>
      <c r="E58" s="7"/>
      <c r="F58" s="7"/>
      <c r="G58" s="8"/>
      <c r="H58" s="8"/>
      <c r="I58" s="9" t="str">
        <f t="shared" si="8"/>
        <v/>
      </c>
      <c r="J58" s="10"/>
      <c r="K58" s="7"/>
      <c r="L58" s="8" t="str">
        <f t="shared" si="9"/>
        <v/>
      </c>
      <c r="M58" s="9" t="str">
        <f t="shared" si="10"/>
        <v/>
      </c>
      <c r="N58" s="9" t="str">
        <f t="shared" si="11"/>
        <v/>
      </c>
      <c r="O58" s="7" t="str">
        <f t="shared" si="12"/>
        <v/>
      </c>
      <c r="P58" s="7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</row>
    <row r="59" spans="1:100" ht="18.95" customHeight="1" x14ac:dyDescent="0.25">
      <c r="A59" s="3"/>
      <c r="B59" s="3"/>
      <c r="C59" s="3"/>
      <c r="D59" s="3"/>
      <c r="E59" s="3"/>
      <c r="F59" s="3"/>
      <c r="G59" s="4"/>
      <c r="H59" s="4"/>
      <c r="I59" s="5" t="str">
        <f t="shared" si="8"/>
        <v/>
      </c>
      <c r="J59" s="6"/>
      <c r="K59" s="3"/>
      <c r="L59" s="4" t="str">
        <f t="shared" si="9"/>
        <v/>
      </c>
      <c r="M59" s="5" t="str">
        <f t="shared" si="10"/>
        <v/>
      </c>
      <c r="N59" s="5" t="str">
        <f t="shared" si="11"/>
        <v/>
      </c>
      <c r="O59" s="3" t="str">
        <f t="shared" si="12"/>
        <v/>
      </c>
      <c r="P59" s="3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</row>
    <row r="60" spans="1:100" ht="18.95" customHeight="1" x14ac:dyDescent="0.25">
      <c r="A60" s="7"/>
      <c r="B60" s="7"/>
      <c r="C60" s="7"/>
      <c r="D60" s="7"/>
      <c r="E60" s="7"/>
      <c r="F60" s="7"/>
      <c r="G60" s="8"/>
      <c r="H60" s="8"/>
      <c r="I60" s="9" t="str">
        <f t="shared" si="8"/>
        <v/>
      </c>
      <c r="J60" s="10"/>
      <c r="K60" s="7"/>
      <c r="L60" s="8" t="str">
        <f t="shared" si="9"/>
        <v/>
      </c>
      <c r="M60" s="9" t="str">
        <f t="shared" si="10"/>
        <v/>
      </c>
      <c r="N60" s="9" t="str">
        <f t="shared" si="11"/>
        <v/>
      </c>
      <c r="O60" s="7" t="str">
        <f t="shared" si="12"/>
        <v/>
      </c>
      <c r="P60" s="7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</row>
    <row r="61" spans="1:100" ht="18.95" customHeight="1" x14ac:dyDescent="0.25">
      <c r="A61" s="3"/>
      <c r="B61" s="3"/>
      <c r="C61" s="3"/>
      <c r="D61" s="3"/>
      <c r="E61" s="3"/>
      <c r="F61" s="3"/>
      <c r="G61" s="4"/>
      <c r="H61" s="4"/>
      <c r="I61" s="5" t="str">
        <f t="shared" si="8"/>
        <v/>
      </c>
      <c r="J61" s="6"/>
      <c r="K61" s="3"/>
      <c r="L61" s="4" t="str">
        <f t="shared" si="9"/>
        <v/>
      </c>
      <c r="M61" s="5" t="str">
        <f t="shared" si="10"/>
        <v/>
      </c>
      <c r="N61" s="5" t="str">
        <f t="shared" si="11"/>
        <v/>
      </c>
      <c r="O61" s="3" t="str">
        <f t="shared" si="12"/>
        <v/>
      </c>
      <c r="P61" s="3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</row>
    <row r="62" spans="1:100" ht="18.95" customHeight="1" x14ac:dyDescent="0.25">
      <c r="A62" s="7"/>
      <c r="B62" s="7"/>
      <c r="C62" s="7"/>
      <c r="D62" s="7"/>
      <c r="E62" s="7"/>
      <c r="F62" s="7"/>
      <c r="G62" s="8"/>
      <c r="H62" s="8"/>
      <c r="I62" s="9" t="str">
        <f t="shared" si="8"/>
        <v/>
      </c>
      <c r="J62" s="10"/>
      <c r="K62" s="7"/>
      <c r="L62" s="8" t="str">
        <f t="shared" si="9"/>
        <v/>
      </c>
      <c r="M62" s="9" t="str">
        <f t="shared" si="10"/>
        <v/>
      </c>
      <c r="N62" s="9" t="str">
        <f t="shared" si="11"/>
        <v/>
      </c>
      <c r="O62" s="7" t="str">
        <f t="shared" si="12"/>
        <v/>
      </c>
      <c r="P62" s="7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</row>
    <row r="63" spans="1:100" ht="18.95" customHeight="1" x14ac:dyDescent="0.25">
      <c r="A63" s="3"/>
      <c r="B63" s="3"/>
      <c r="C63" s="3"/>
      <c r="D63" s="3"/>
      <c r="E63" s="3"/>
      <c r="F63" s="3"/>
      <c r="G63" s="4"/>
      <c r="H63" s="4"/>
      <c r="I63" s="5" t="str">
        <f t="shared" si="8"/>
        <v/>
      </c>
      <c r="J63" s="6"/>
      <c r="K63" s="3"/>
      <c r="L63" s="4" t="str">
        <f t="shared" si="9"/>
        <v/>
      </c>
      <c r="M63" s="5" t="str">
        <f t="shared" si="10"/>
        <v/>
      </c>
      <c r="N63" s="5" t="str">
        <f t="shared" si="11"/>
        <v/>
      </c>
      <c r="O63" s="3" t="str">
        <f t="shared" si="12"/>
        <v/>
      </c>
      <c r="P63" s="3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</row>
    <row r="64" spans="1:100" ht="18.95" customHeight="1" x14ac:dyDescent="0.25">
      <c r="A64" s="7"/>
      <c r="B64" s="7"/>
      <c r="C64" s="7"/>
      <c r="D64" s="7"/>
      <c r="E64" s="7"/>
      <c r="F64" s="7"/>
      <c r="G64" s="8"/>
      <c r="H64" s="8"/>
      <c r="I64" s="9" t="str">
        <f t="shared" si="8"/>
        <v/>
      </c>
      <c r="J64" s="10"/>
      <c r="K64" s="7"/>
      <c r="L64" s="8" t="str">
        <f t="shared" si="9"/>
        <v/>
      </c>
      <c r="M64" s="9" t="str">
        <f t="shared" si="10"/>
        <v/>
      </c>
      <c r="N64" s="9" t="str">
        <f t="shared" si="11"/>
        <v/>
      </c>
      <c r="O64" s="7" t="str">
        <f t="shared" si="12"/>
        <v/>
      </c>
      <c r="P64" s="7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</row>
    <row r="65" spans="1:100" ht="18.95" customHeight="1" x14ac:dyDescent="0.25">
      <c r="A65" s="3"/>
      <c r="B65" s="3"/>
      <c r="C65" s="3"/>
      <c r="D65" s="3"/>
      <c r="E65" s="3"/>
      <c r="F65" s="3"/>
      <c r="G65" s="4"/>
      <c r="H65" s="4"/>
      <c r="I65" s="5" t="str">
        <f t="shared" si="8"/>
        <v/>
      </c>
      <c r="J65" s="6"/>
      <c r="K65" s="3"/>
      <c r="L65" s="4" t="str">
        <f t="shared" si="9"/>
        <v/>
      </c>
      <c r="M65" s="5" t="str">
        <f t="shared" si="10"/>
        <v/>
      </c>
      <c r="N65" s="5" t="str">
        <f t="shared" si="11"/>
        <v/>
      </c>
      <c r="O65" s="3" t="str">
        <f t="shared" si="12"/>
        <v/>
      </c>
      <c r="P65" s="3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</row>
    <row r="66" spans="1:100" ht="18.95" customHeight="1" x14ac:dyDescent="0.25">
      <c r="A66" s="7"/>
      <c r="B66" s="7"/>
      <c r="C66" s="7"/>
      <c r="D66" s="7"/>
      <c r="E66" s="7"/>
      <c r="F66" s="7"/>
      <c r="G66" s="8"/>
      <c r="H66" s="8"/>
      <c r="I66" s="9" t="str">
        <f t="shared" si="8"/>
        <v/>
      </c>
      <c r="J66" s="10"/>
      <c r="K66" s="7"/>
      <c r="L66" s="8" t="str">
        <f t="shared" si="9"/>
        <v/>
      </c>
      <c r="M66" s="9" t="str">
        <f t="shared" si="10"/>
        <v/>
      </c>
      <c r="N66" s="9" t="str">
        <f t="shared" si="11"/>
        <v/>
      </c>
      <c r="O66" s="7" t="str">
        <f t="shared" si="12"/>
        <v/>
      </c>
      <c r="P66" s="7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</row>
    <row r="67" spans="1:100" ht="18.95" customHeight="1" x14ac:dyDescent="0.25">
      <c r="A67" s="3"/>
      <c r="B67" s="3"/>
      <c r="C67" s="3"/>
      <c r="D67" s="3"/>
      <c r="E67" s="3"/>
      <c r="F67" s="3"/>
      <c r="G67" s="4"/>
      <c r="H67" s="4"/>
      <c r="I67" s="5" t="str">
        <f t="shared" si="8"/>
        <v/>
      </c>
      <c r="J67" s="6"/>
      <c r="K67" s="3"/>
      <c r="L67" s="4" t="str">
        <f t="shared" si="9"/>
        <v/>
      </c>
      <c r="M67" s="5" t="str">
        <f t="shared" si="10"/>
        <v/>
      </c>
      <c r="N67" s="5" t="str">
        <f t="shared" si="11"/>
        <v/>
      </c>
      <c r="O67" s="3" t="str">
        <f t="shared" si="12"/>
        <v/>
      </c>
      <c r="P67" s="3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</row>
    <row r="68" spans="1:100" ht="18.95" customHeight="1" x14ac:dyDescent="0.25">
      <c r="A68" s="7"/>
      <c r="B68" s="7"/>
      <c r="C68" s="7"/>
      <c r="D68" s="7"/>
      <c r="E68" s="7"/>
      <c r="F68" s="7"/>
      <c r="G68" s="8"/>
      <c r="H68" s="8"/>
      <c r="I68" s="9" t="str">
        <f t="shared" si="8"/>
        <v/>
      </c>
      <c r="J68" s="10"/>
      <c r="K68" s="7"/>
      <c r="L68" s="8" t="str">
        <f t="shared" si="9"/>
        <v/>
      </c>
      <c r="M68" s="9" t="str">
        <f t="shared" si="10"/>
        <v/>
      </c>
      <c r="N68" s="9" t="str">
        <f t="shared" si="11"/>
        <v/>
      </c>
      <c r="O68" s="7" t="str">
        <f t="shared" si="12"/>
        <v/>
      </c>
      <c r="P68" s="7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</row>
    <row r="69" spans="1:100" ht="18.95" customHeight="1" x14ac:dyDescent="0.25">
      <c r="A69" s="3"/>
      <c r="B69" s="3"/>
      <c r="C69" s="3"/>
      <c r="D69" s="3"/>
      <c r="E69" s="3"/>
      <c r="F69" s="3"/>
      <c r="G69" s="4"/>
      <c r="H69" s="4"/>
      <c r="I69" s="5" t="str">
        <f t="shared" si="8"/>
        <v/>
      </c>
      <c r="J69" s="6"/>
      <c r="K69" s="3"/>
      <c r="L69" s="4" t="str">
        <f t="shared" si="9"/>
        <v/>
      </c>
      <c r="M69" s="5" t="str">
        <f t="shared" si="10"/>
        <v/>
      </c>
      <c r="N69" s="5" t="str">
        <f t="shared" si="11"/>
        <v/>
      </c>
      <c r="O69" s="3" t="str">
        <f t="shared" si="12"/>
        <v/>
      </c>
      <c r="P69" s="3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</row>
  </sheetData>
  <mergeCells count="36">
    <mergeCell ref="C5:D5"/>
    <mergeCell ref="AL8:AR8"/>
    <mergeCell ref="E5:F5"/>
    <mergeCell ref="K5:L5"/>
    <mergeCell ref="A4:P4"/>
    <mergeCell ref="M5:N5"/>
    <mergeCell ref="H2:I2"/>
    <mergeCell ref="E6:F6"/>
    <mergeCell ref="X8:AD8"/>
    <mergeCell ref="M6:N6"/>
    <mergeCell ref="BU8:CA8"/>
    <mergeCell ref="I6:J6"/>
    <mergeCell ref="J3:M3"/>
    <mergeCell ref="CP8:CV8"/>
    <mergeCell ref="A6:B6"/>
    <mergeCell ref="CB8:CH8"/>
    <mergeCell ref="BN8:BT8"/>
    <mergeCell ref="G6:H6"/>
    <mergeCell ref="CI8:CO8"/>
    <mergeCell ref="C6:D6"/>
    <mergeCell ref="A1:P1"/>
    <mergeCell ref="BG8:BM8"/>
    <mergeCell ref="Q8:W8"/>
    <mergeCell ref="A5:B5"/>
    <mergeCell ref="G5:H5"/>
    <mergeCell ref="I5:J5"/>
    <mergeCell ref="H3:I3"/>
    <mergeCell ref="AE8:AK8"/>
    <mergeCell ref="AS8:AY8"/>
    <mergeCell ref="K6:L6"/>
    <mergeCell ref="C2:F2"/>
    <mergeCell ref="C3:D3"/>
    <mergeCell ref="J2:M2"/>
    <mergeCell ref="AZ8:BF8"/>
    <mergeCell ref="A3:B3"/>
    <mergeCell ref="A2:B2"/>
  </mergeCells>
  <conditionalFormatting sqref="E10:E69">
    <cfRule type="expression" dxfId="9" priority="2">
      <formula>$E10="Blockiert"</formula>
    </cfRule>
  </conditionalFormatting>
  <conditionalFormatting sqref="F10:F69">
    <cfRule type="expression" dxfId="8" priority="3">
      <formula>$F10="Hoch"</formula>
    </cfRule>
  </conditionalFormatting>
  <conditionalFormatting sqref="J10:J69">
    <cfRule type="dataBar" priority="1">
      <dataBar>
        <cfvo type="num" val="0"/>
        <cfvo type="num" val="100"/>
        <color rgb="FF00484E"/>
      </dataBar>
    </cfRule>
  </conditionalFormatting>
  <conditionalFormatting sqref="O10:O69">
    <cfRule type="expression" dxfId="7" priority="4">
      <formula>LEFT($O10,1)="⚠"</formula>
    </cfRule>
  </conditionalFormatting>
  <conditionalFormatting sqref="Q8:CV69">
    <cfRule type="expression" dxfId="6" priority="5">
      <formula>WEEKDAY(Q$9,2)&gt;5</formula>
    </cfRule>
  </conditionalFormatting>
  <conditionalFormatting sqref="Q9:CV9">
    <cfRule type="expression" dxfId="5" priority="6">
      <formula>Q$9=TODAY()</formula>
    </cfRule>
  </conditionalFormatting>
  <conditionalFormatting sqref="Q10:CV69">
    <cfRule type="expression" dxfId="4" priority="7">
      <formula>AND($B10="Phase",Q$9&gt;=$G10,Q$9&lt;=$H10)</formula>
    </cfRule>
    <cfRule type="expression" dxfId="3" priority="8">
      <formula>AND($B10="Aufgabe",Q$9&gt;=$G10,Q$9&lt;=$G10+$M10-1,$M10&gt;0)</formula>
    </cfRule>
    <cfRule type="expression" dxfId="2" priority="9">
      <formula>AND($B10="Aufgabe",Q$9&gt;=$G10+$M10,Q$9&lt;=$H10,Q$9&gt;=$G10,$N10&gt;0)</formula>
    </cfRule>
    <cfRule type="expression" dxfId="1" priority="10">
      <formula>AND($B10="Meilenstein",Q$9=$G10)</formula>
    </cfRule>
  </conditionalFormatting>
  <dataValidations count="5">
    <dataValidation type="list" allowBlank="1" sqref="B10:B69" xr:uid="{00000000-0002-0000-0000-000000000000}">
      <formula1>TypListe</formula1>
    </dataValidation>
    <dataValidation type="list" allowBlank="1" sqref="E10:E69" xr:uid="{00000000-0002-0000-0000-000001000000}">
      <formula1>StatusListe</formula1>
    </dataValidation>
    <dataValidation type="list" allowBlank="1" sqref="F10:F69" xr:uid="{00000000-0002-0000-0000-000002000000}">
      <formula1>PrioritaetListe</formula1>
    </dataValidation>
    <dataValidation type="whole" allowBlank="1" sqref="J10:J69" xr:uid="{00000000-0002-0000-0000-000003000000}">
      <formula1>0</formula1>
      <formula2>100</formula2>
    </dataValidation>
    <dataValidation type="date" operator="greaterThanOrEqual" allowBlank="1" sqref="G10:H69" xr:uid="{00000000-0002-0000-0000-000004000000}">
      <formula1>DATE(2024,1,1)</formula1>
    </dataValidation>
  </dataValidation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5"/>
  <sheetViews>
    <sheetView workbookViewId="0"/>
  </sheetViews>
  <sheetFormatPr baseColWidth="10" defaultColWidth="9.140625" defaultRowHeight="15" x14ac:dyDescent="0.25"/>
  <sheetData>
    <row r="1" spans="1:3" x14ac:dyDescent="0.25">
      <c r="A1" t="s">
        <v>27</v>
      </c>
      <c r="B1" t="s">
        <v>30</v>
      </c>
      <c r="C1" t="s">
        <v>31</v>
      </c>
    </row>
    <row r="2" spans="1:3" x14ac:dyDescent="0.25">
      <c r="A2" t="s">
        <v>42</v>
      </c>
      <c r="B2" t="s">
        <v>12</v>
      </c>
      <c r="C2" t="s">
        <v>45</v>
      </c>
    </row>
    <row r="3" spans="1:3" x14ac:dyDescent="0.25">
      <c r="A3" t="s">
        <v>28</v>
      </c>
      <c r="B3" t="s">
        <v>11</v>
      </c>
      <c r="C3" t="s">
        <v>55</v>
      </c>
    </row>
    <row r="4" spans="1:3" x14ac:dyDescent="0.25">
      <c r="A4" t="s">
        <v>67</v>
      </c>
      <c r="B4" t="s">
        <v>87</v>
      </c>
      <c r="C4" t="s">
        <v>88</v>
      </c>
    </row>
    <row r="5" spans="1:3" x14ac:dyDescent="0.25">
      <c r="B5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5</vt:i4>
      </vt:variant>
    </vt:vector>
  </HeadingPairs>
  <TitlesOfParts>
    <vt:vector size="7" baseType="lpstr">
      <vt:lpstr>Gantt</vt:lpstr>
      <vt:lpstr>List</vt:lpstr>
      <vt:lpstr>Gantt!Área_de_impresión</vt:lpstr>
      <vt:lpstr>PrioritaetListe</vt:lpstr>
      <vt:lpstr>StatusListe</vt:lpstr>
      <vt:lpstr>Gantt!Títulos_a_imprimir</vt:lpstr>
      <vt:lpstr>TypListe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2026-03-20T07:40:59Z</dcterms:modified>
</cp:coreProperties>
</file>