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hausverwaltung\"/>
    </mc:Choice>
  </mc:AlternateContent>
  <xr:revisionPtr revIDLastSave="0" documentId="13_ncr:1_{A5AC04A0-5563-4AFB-A74C-728ACBA94A11}" xr6:coauthVersionLast="47" xr6:coauthVersionMax="47" xr10:uidLastSave="{00000000-0000-0000-0000-000000000000}"/>
  <bookViews>
    <workbookView xWindow="5715" yWindow="1320" windowWidth="17280" windowHeight="12855" xr2:uid="{00000000-000D-0000-FFFF-FFFF00000000}"/>
  </bookViews>
  <sheets>
    <sheet name="Hausverwaltung" sheetId="1" r:id="rId1"/>
    <sheet name="Instandhaltung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6" i="1" l="1"/>
  <c r="P16" i="1" s="1"/>
  <c r="Q16" i="1" s="1"/>
  <c r="K15" i="1"/>
  <c r="P15" i="1" s="1"/>
  <c r="Q15" i="1" s="1"/>
  <c r="K14" i="1"/>
  <c r="P14" i="1" s="1"/>
  <c r="Q14" i="1" s="1"/>
  <c r="P13" i="1"/>
  <c r="Q13" i="1" s="1"/>
  <c r="K13" i="1"/>
  <c r="P12" i="1"/>
  <c r="Q12" i="1" s="1"/>
  <c r="K12" i="1"/>
  <c r="P11" i="1"/>
  <c r="Q11" i="1" s="1"/>
  <c r="K11" i="1"/>
  <c r="P10" i="1"/>
  <c r="Q10" i="1" s="1"/>
  <c r="K10" i="1"/>
  <c r="K9" i="1"/>
  <c r="P9" i="1" s="1"/>
  <c r="Q9" i="1" s="1"/>
  <c r="K8" i="1"/>
  <c r="P8" i="1" s="1"/>
  <c r="Q8" i="1" s="1"/>
  <c r="K7" i="1"/>
  <c r="A4" i="1" s="1"/>
  <c r="D4" i="1"/>
  <c r="P7" i="1" l="1"/>
  <c r="C4" i="1" l="1"/>
  <c r="Q7" i="1"/>
  <c r="B4" i="1" s="1"/>
</calcChain>
</file>

<file path=xl/sharedStrings.xml><?xml version="1.0" encoding="utf-8"?>
<sst xmlns="http://schemas.openxmlformats.org/spreadsheetml/2006/main" count="185" uniqueCount="114">
  <si>
    <t>Hausverwaltung – Mietübersicht</t>
  </si>
  <si>
    <t>Warmmiete Soll (Monat)</t>
  </si>
  <si>
    <t>Offen (Monat)</t>
  </si>
  <si>
    <t>Objekt/Einheit</t>
  </si>
  <si>
    <t>Adresse</t>
  </si>
  <si>
    <t>Wohnung/Nummer</t>
  </si>
  <si>
    <t>Mieter</t>
  </si>
  <si>
    <t>Telefon</t>
  </si>
  <si>
    <t>E-Mail</t>
  </si>
  <si>
    <t>Einzug</t>
  </si>
  <si>
    <t>Auszug</t>
  </si>
  <si>
    <t>Kaltmiete (€)</t>
  </si>
  <si>
    <t>Nebenkosten (€)</t>
  </si>
  <si>
    <t>Warmmiete (€)</t>
  </si>
  <si>
    <t>Fälligkeit (Tag)</t>
  </si>
  <si>
    <t>Zahlung erhalten (€)</t>
  </si>
  <si>
    <t>Zahlungsdatum</t>
  </si>
  <si>
    <t>Status (manuell)</t>
  </si>
  <si>
    <t>Status (auto)</t>
  </si>
  <si>
    <t>Offen (€)</t>
  </si>
  <si>
    <t>Objekt A</t>
  </si>
  <si>
    <t>Hauptstraße 12, 26122 Oldenburg</t>
  </si>
  <si>
    <t>WE 01</t>
  </si>
  <si>
    <t>Max Mustermann</t>
  </si>
  <si>
    <t>+49 441 123456</t>
  </si>
  <si>
    <t>max.mustermann@example.de</t>
  </si>
  <si>
    <t>Bezahlt</t>
  </si>
  <si>
    <t>WE 02</t>
  </si>
  <si>
    <t>Anna Müller</t>
  </si>
  <si>
    <t>+49 441 223344</t>
  </si>
  <si>
    <t>anna.mueller@example.de</t>
  </si>
  <si>
    <t>Offen</t>
  </si>
  <si>
    <t>Objekt B</t>
  </si>
  <si>
    <t>Ammerländer Heerstraße 85, 26129 Oldenburg</t>
  </si>
  <si>
    <t>WE 11</t>
  </si>
  <si>
    <t>Lukas Schneider</t>
  </si>
  <si>
    <t>+49 441 778899</t>
  </si>
  <si>
    <t>lukas.schneider@example.de</t>
  </si>
  <si>
    <t>Teilweise</t>
  </si>
  <si>
    <t>WE 12</t>
  </si>
  <si>
    <t/>
  </si>
  <si>
    <t>Leerstand</t>
  </si>
  <si>
    <t>Objekt C</t>
  </si>
  <si>
    <t>Alexanderstraße 34, 26121 Oldenburg</t>
  </si>
  <si>
    <t>WE 21</t>
  </si>
  <si>
    <t>Fatima Yilmaz</t>
  </si>
  <si>
    <t>+49 441 556677</t>
  </si>
  <si>
    <t>fatima.yilmaz@example.de</t>
  </si>
  <si>
    <t>WE 22</t>
  </si>
  <si>
    <t>Jonas Becker</t>
  </si>
  <si>
    <t>+49 441 998877</t>
  </si>
  <si>
    <t>jonas.becker@example.de</t>
  </si>
  <si>
    <t>Objekt D</t>
  </si>
  <si>
    <t>Bremer Straße 101, 26135 Oldenburg</t>
  </si>
  <si>
    <t>WE 31</t>
  </si>
  <si>
    <t>Sofia Wagner</t>
  </si>
  <si>
    <t>+49 441 334455</t>
  </si>
  <si>
    <t>sofia.wagner@example.de</t>
  </si>
  <si>
    <t>WE 32</t>
  </si>
  <si>
    <t>Paul Fischer</t>
  </si>
  <si>
    <t>+49 441 667788</t>
  </si>
  <si>
    <t>paul.fischer@example.de</t>
  </si>
  <si>
    <t>Objekt E</t>
  </si>
  <si>
    <t>Donnerschweer Straße 50, 26123 Oldenburg</t>
  </si>
  <si>
    <t>WE 41</t>
  </si>
  <si>
    <t>Miriam Krüger</t>
  </si>
  <si>
    <t>+49 441 112233</t>
  </si>
  <si>
    <t>miriam.krueger@example.de</t>
  </si>
  <si>
    <t>WE 42</t>
  </si>
  <si>
    <t>Emre Kaya</t>
  </si>
  <si>
    <t>+49 441 445566</t>
  </si>
  <si>
    <t>emre.kaya@example.de</t>
  </si>
  <si>
    <t>Instandhaltung – Aufgaben &amp; Kosten</t>
  </si>
  <si>
    <t>Kategorie</t>
  </si>
  <si>
    <t>Beschreibung</t>
  </si>
  <si>
    <t>Priorität</t>
  </si>
  <si>
    <t>Gemeldet am</t>
  </si>
  <si>
    <t>Fällig am</t>
  </si>
  <si>
    <t>Status</t>
  </si>
  <si>
    <t>Kosten geplant (€)</t>
  </si>
  <si>
    <t>Kosten real (€)</t>
  </si>
  <si>
    <t>Dienstleister</t>
  </si>
  <si>
    <t>Notiz</t>
  </si>
  <si>
    <t>Heizung</t>
  </si>
  <si>
    <t>Thermostat prüfen und ggf. ersetzen</t>
  </si>
  <si>
    <t>Mittel</t>
  </si>
  <si>
    <t>In Bearbeitung</t>
  </si>
  <si>
    <t>HeizTech Nord</t>
  </si>
  <si>
    <t>Sanitär</t>
  </si>
  <si>
    <t>Undichte Armatur im Bad reparieren</t>
  </si>
  <si>
    <t>Hoch</t>
  </si>
  <si>
    <t>Sanitär Müller</t>
  </si>
  <si>
    <t>Mieter meldet Tropfen seit einer Woche</t>
  </si>
  <si>
    <t>Elektrik</t>
  </si>
  <si>
    <t>Sicherungskasten-Beschriftung erneuern</t>
  </si>
  <si>
    <t>Niedrig</t>
  </si>
  <si>
    <t>Elektro Kühn</t>
  </si>
  <si>
    <t>Allgemein</t>
  </si>
  <si>
    <t>Treppenhausreinigung: Sondertermin</t>
  </si>
  <si>
    <t>Clean &amp; Go</t>
  </si>
  <si>
    <t>Sonstiges</t>
  </si>
  <si>
    <t>Fensterdichtung im Wohnzimmer tauschen</t>
  </si>
  <si>
    <t>Glaserei Fischer</t>
  </si>
  <si>
    <t>Termin abstimmen</t>
  </si>
  <si>
    <t>Abfluss in der Küche reinigen</t>
  </si>
  <si>
    <t>Erledigt</t>
  </si>
  <si>
    <t>Erledigt am 11.02.2026</t>
  </si>
  <si>
    <t>Rauchmelder-Batterie wechseln</t>
  </si>
  <si>
    <t>Wohnung für Neuvermietung vorbereiten (Leerstand)</t>
  </si>
  <si>
    <t>Hausmeisterservice West</t>
  </si>
  <si>
    <t>Türklingel austauschen</t>
  </si>
  <si>
    <t>Heizkörper entlüften</t>
  </si>
  <si>
    <t>Letzte
Aktualisierung</t>
  </si>
  <si>
    <t>Anzahl
offen/teilweise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</si>
</sst>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#,##0.00&quot; €&quot;"/>
  </numFmts>
  <fonts count="9" x14ac:knownFonts="1">
    <font>
      <sz val="11"/>
      <color theme="1"/>
      <name val="Calibri"/>
      <family val="2"/>
      <scheme val="minor"/>
    </font>
    <font>
      <b/>
      <sz val="14"/>
      <color rgb="FFFFFFFF"/>
      <name val="Calibri"/>
    </font>
    <font>
      <b/>
      <sz val="11"/>
      <color rgb="FF1F415A"/>
      <name val="Calibri"/>
    </font>
    <font>
      <b/>
      <sz val="11"/>
      <name val="Calibri"/>
    </font>
    <font>
      <b/>
      <sz val="11"/>
      <color rgb="FFFFFFFF"/>
      <name val="Calibri"/>
    </font>
    <font>
      <sz val="11"/>
      <name val="Calibri"/>
    </font>
    <font>
      <sz val="10"/>
      <name val="Calibri"/>
      <family val="2"/>
    </font>
    <font>
      <sz val="10"/>
      <color theme="1"/>
      <name val="Calibri"/>
      <family val="2"/>
      <scheme val="minor"/>
    </font>
    <font>
      <b/>
      <sz val="11"/>
      <color rgb="FF1F415A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F2F2F2"/>
      </patternFill>
    </fill>
    <fill>
      <patternFill patternType="solid">
        <fgColor rgb="FF00484E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vertical="center"/>
    </xf>
    <xf numFmtId="0" fontId="5" fillId="5" borderId="1" xfId="0" applyFont="1" applyFill="1" applyBorder="1" applyAlignment="1">
      <alignment vertical="center" wrapText="1"/>
    </xf>
    <xf numFmtId="164" fontId="5" fillId="5" borderId="1" xfId="0" applyNumberFormat="1" applyFont="1" applyFill="1" applyBorder="1" applyAlignment="1">
      <alignment vertical="center"/>
    </xf>
    <xf numFmtId="165" fontId="5" fillId="5" borderId="1" xfId="0" applyNumberFormat="1" applyFont="1" applyFill="1" applyBorder="1" applyAlignment="1">
      <alignment vertical="center"/>
    </xf>
    <xf numFmtId="165" fontId="3" fillId="3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0" fillId="0" borderId="0" xfId="0"/>
    <xf numFmtId="0" fontId="6" fillId="5" borderId="1" xfId="0" applyFont="1" applyFill="1" applyBorder="1" applyAlignment="1">
      <alignment vertical="center"/>
    </xf>
    <xf numFmtId="0" fontId="6" fillId="5" borderId="1" xfId="0" applyFont="1" applyFill="1" applyBorder="1" applyAlignment="1">
      <alignment vertical="center" wrapText="1"/>
    </xf>
    <xf numFmtId="164" fontId="6" fillId="5" borderId="1" xfId="0" applyNumberFormat="1" applyFont="1" applyFill="1" applyBorder="1" applyAlignment="1">
      <alignment vertical="center"/>
    </xf>
    <xf numFmtId="165" fontId="6" fillId="5" borderId="1" xfId="0" applyNumberFormat="1" applyFont="1" applyFill="1" applyBorder="1" applyAlignment="1">
      <alignment vertical="center"/>
    </xf>
    <xf numFmtId="165" fontId="6" fillId="3" borderId="1" xfId="0" applyNumberFormat="1" applyFont="1" applyFill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0" fontId="7" fillId="0" borderId="0" xfId="0" applyFont="1"/>
    <xf numFmtId="0" fontId="8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26">
    <dxf>
      <font>
        <strike val="0"/>
        <outline val="0"/>
        <shadow val="0"/>
        <u val="none"/>
        <vertAlign val="baseline"/>
        <sz val="10"/>
        <name val="Calibri"/>
      </font>
    </dxf>
    <dxf>
      <font>
        <strike val="0"/>
        <outline val="0"/>
        <shadow val="0"/>
        <u val="none"/>
        <vertAlign val="baseline"/>
        <sz val="10"/>
        <name val="Calibri"/>
      </font>
    </dxf>
    <dxf>
      <font>
        <strike val="0"/>
        <outline val="0"/>
        <shadow val="0"/>
        <u val="none"/>
        <vertAlign val="baseline"/>
        <sz val="10"/>
        <name val="Calibri"/>
      </font>
    </dxf>
    <dxf>
      <font>
        <strike val="0"/>
        <outline val="0"/>
        <shadow val="0"/>
        <u val="none"/>
        <vertAlign val="baseline"/>
        <sz val="10"/>
        <name val="Calibri"/>
      </font>
    </dxf>
    <dxf>
      <font>
        <strike val="0"/>
        <outline val="0"/>
        <shadow val="0"/>
        <u val="none"/>
        <vertAlign val="baseline"/>
        <sz val="10"/>
        <name val="Calibri"/>
      </font>
    </dxf>
    <dxf>
      <font>
        <strike val="0"/>
        <outline val="0"/>
        <shadow val="0"/>
        <u val="none"/>
        <vertAlign val="baseline"/>
        <sz val="10"/>
        <name val="Calibri"/>
      </font>
    </dxf>
    <dxf>
      <font>
        <strike val="0"/>
        <outline val="0"/>
        <shadow val="0"/>
        <u val="none"/>
        <vertAlign val="baseline"/>
        <sz val="10"/>
        <name val="Calibri"/>
      </font>
    </dxf>
    <dxf>
      <font>
        <strike val="0"/>
        <outline val="0"/>
        <shadow val="0"/>
        <u val="none"/>
        <vertAlign val="baseline"/>
        <sz val="10"/>
        <name val="Calibri"/>
      </font>
    </dxf>
    <dxf>
      <font>
        <strike val="0"/>
        <outline val="0"/>
        <shadow val="0"/>
        <u val="none"/>
        <vertAlign val="baseline"/>
        <sz val="10"/>
        <name val="Calibri"/>
      </font>
    </dxf>
    <dxf>
      <font>
        <strike val="0"/>
        <outline val="0"/>
        <shadow val="0"/>
        <u val="none"/>
        <vertAlign val="baseline"/>
        <sz val="10"/>
        <name val="Calibri"/>
      </font>
    </dxf>
    <dxf>
      <font>
        <strike val="0"/>
        <outline val="0"/>
        <shadow val="0"/>
        <u val="none"/>
        <vertAlign val="baseline"/>
        <sz val="10"/>
        <name val="Calibri"/>
      </font>
    </dxf>
    <dxf>
      <font>
        <strike val="0"/>
        <outline val="0"/>
        <shadow val="0"/>
        <u val="none"/>
        <vertAlign val="baseline"/>
        <sz val="10"/>
        <name val="Calibri"/>
      </font>
    </dxf>
    <dxf>
      <font>
        <strike val="0"/>
        <outline val="0"/>
        <shadow val="0"/>
        <u val="none"/>
        <vertAlign val="baseline"/>
        <sz val="10"/>
        <name val="Calibri"/>
      </font>
    </dxf>
    <dxf>
      <font>
        <strike val="0"/>
        <outline val="0"/>
        <shadow val="0"/>
        <u val="none"/>
        <vertAlign val="baseline"/>
        <sz val="10"/>
        <name val="Calibri"/>
      </font>
    </dxf>
    <dxf>
      <font>
        <strike val="0"/>
        <outline val="0"/>
        <shadow val="0"/>
        <u val="none"/>
        <vertAlign val="baseline"/>
        <sz val="10"/>
        <name val="Calibri"/>
      </font>
    </dxf>
    <dxf>
      <font>
        <strike val="0"/>
        <outline val="0"/>
        <shadow val="0"/>
        <u val="none"/>
        <vertAlign val="baseline"/>
        <sz val="10"/>
        <name val="Calibri"/>
      </font>
    </dxf>
    <dxf>
      <font>
        <strike val="0"/>
        <outline val="0"/>
        <shadow val="0"/>
        <u val="none"/>
        <vertAlign val="baseline"/>
        <sz val="10"/>
        <name val="Calibri"/>
      </font>
    </dxf>
    <dxf>
      <font>
        <strike val="0"/>
        <outline val="0"/>
        <shadow val="0"/>
        <u val="none"/>
        <vertAlign val="baseline"/>
        <sz val="10"/>
        <name val="Calibri"/>
      </font>
    </dxf>
    <dxf>
      <fill>
        <patternFill>
          <bgColor rgb="FFD1E7DD"/>
        </patternFill>
      </fill>
    </dxf>
    <dxf>
      <fill>
        <patternFill>
          <bgColor rgb="FFFFF3CD"/>
        </patternFill>
      </fill>
    </dxf>
    <dxf>
      <fill>
        <patternFill>
          <bgColor rgb="FFF8D7DA"/>
        </patternFill>
      </fill>
    </dxf>
    <dxf>
      <border>
        <bottom style="thin">
          <color rgb="FFC00000"/>
        </bottom>
      </border>
    </dxf>
    <dxf>
      <fill>
        <patternFill>
          <bgColor rgb="FFE9ECEF"/>
        </patternFill>
      </fill>
    </dxf>
    <dxf>
      <fill>
        <patternFill>
          <bgColor rgb="FFD1E7DD"/>
        </patternFill>
      </fill>
    </dxf>
    <dxf>
      <fill>
        <patternFill>
          <bgColor rgb="FFFFF3CD"/>
        </patternFill>
      </fill>
    </dxf>
    <dxf>
      <fill>
        <patternFill>
          <bgColor rgb="FFF8D7DA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_Mieten" displayName="tbl_Mieten" ref="A6:Q16" dataDxfId="0">
  <autoFilter ref="A6:Q16" xr:uid="{00000000-0009-0000-0100-000001000000}"/>
  <tableColumns count="17">
    <tableColumn id="1" xr3:uid="{00000000-0010-0000-0000-000001000000}" name="Objekt/Einheit" dataDxfId="17"/>
    <tableColumn id="2" xr3:uid="{00000000-0010-0000-0000-000002000000}" name="Adresse" dataDxfId="16"/>
    <tableColumn id="3" xr3:uid="{00000000-0010-0000-0000-000003000000}" name="Wohnung/Nummer" dataDxfId="15"/>
    <tableColumn id="4" xr3:uid="{00000000-0010-0000-0000-000004000000}" name="Mieter" dataDxfId="14"/>
    <tableColumn id="5" xr3:uid="{00000000-0010-0000-0000-000005000000}" name="Telefon" dataDxfId="13"/>
    <tableColumn id="6" xr3:uid="{00000000-0010-0000-0000-000006000000}" name="E-Mail" dataDxfId="12"/>
    <tableColumn id="7" xr3:uid="{00000000-0010-0000-0000-000007000000}" name="Einzug" dataDxfId="11"/>
    <tableColumn id="8" xr3:uid="{00000000-0010-0000-0000-000008000000}" name="Auszug" dataDxfId="10"/>
    <tableColumn id="9" xr3:uid="{00000000-0010-0000-0000-000009000000}" name="Kaltmiete (€)" dataDxfId="9"/>
    <tableColumn id="10" xr3:uid="{00000000-0010-0000-0000-00000A000000}" name="Nebenkosten (€)" dataDxfId="8"/>
    <tableColumn id="11" xr3:uid="{00000000-0010-0000-0000-00000B000000}" name="Warmmiete (€)" dataDxfId="7"/>
    <tableColumn id="12" xr3:uid="{00000000-0010-0000-0000-00000C000000}" name="Fälligkeit (Tag)" dataDxfId="6"/>
    <tableColumn id="13" xr3:uid="{00000000-0010-0000-0000-00000D000000}" name="Zahlung erhalten (€)" dataDxfId="5"/>
    <tableColumn id="14" xr3:uid="{00000000-0010-0000-0000-00000E000000}" name="Zahlungsdatum" dataDxfId="4"/>
    <tableColumn id="15" xr3:uid="{00000000-0010-0000-0000-00000F000000}" name="Status (manuell)" dataDxfId="3"/>
    <tableColumn id="16" xr3:uid="{00000000-0010-0000-0000-000010000000}" name="Status (auto)" dataDxfId="2"/>
    <tableColumn id="17" xr3:uid="{00000000-0010-0000-0000-000011000000}" name="Offen (€)" dataDxfId="1"/>
  </tableColumns>
  <tableStyleInfo name="TableStyleMedium2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bl_Instandhaltung" displayName="tbl_Instandhaltung" ref="A4:L14">
  <autoFilter ref="A4:L14" xr:uid="{00000000-0009-0000-0100-000002000000}"/>
  <tableColumns count="12">
    <tableColumn id="1" xr3:uid="{00000000-0010-0000-0100-000001000000}" name="Objekt/Einheit"/>
    <tableColumn id="2" xr3:uid="{00000000-0010-0000-0100-000002000000}" name="Wohnung/Nummer"/>
    <tableColumn id="3" xr3:uid="{00000000-0010-0000-0100-000003000000}" name="Kategorie"/>
    <tableColumn id="4" xr3:uid="{00000000-0010-0000-0100-000004000000}" name="Beschreibung"/>
    <tableColumn id="5" xr3:uid="{00000000-0010-0000-0100-000005000000}" name="Priorität"/>
    <tableColumn id="6" xr3:uid="{00000000-0010-0000-0100-000006000000}" name="Gemeldet am"/>
    <tableColumn id="7" xr3:uid="{00000000-0010-0000-0100-000007000000}" name="Fällig am"/>
    <tableColumn id="8" xr3:uid="{00000000-0010-0000-0100-000008000000}" name="Status"/>
    <tableColumn id="9" xr3:uid="{00000000-0010-0000-0100-000009000000}" name="Kosten geplant (€)"/>
    <tableColumn id="10" xr3:uid="{00000000-0010-0000-0100-00000A000000}" name="Kosten real (€)"/>
    <tableColumn id="11" xr3:uid="{00000000-0010-0000-0100-00000B000000}" name="Dienstleister"/>
    <tableColumn id="12" xr3:uid="{00000000-0010-0000-0100-00000C000000}" name="Notiz"/>
  </tableColumns>
  <tableStyleInfo name="TableStyleMedium2" showFirstColumn="0" showLastColumn="0" showRowStripes="0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6"/>
  <sheetViews>
    <sheetView showGridLines="0" tabSelected="1" workbookViewId="0">
      <selection activeCell="H14" sqref="H14"/>
    </sheetView>
  </sheetViews>
  <sheetFormatPr baseColWidth="10" defaultColWidth="9.140625" defaultRowHeight="15" x14ac:dyDescent="0.25"/>
  <cols>
    <col min="1" max="1" width="18.7109375" bestFit="1" customWidth="1"/>
    <col min="2" max="2" width="31.28515625" bestFit="1" customWidth="1"/>
    <col min="3" max="3" width="20.28515625" customWidth="1"/>
    <col min="4" max="4" width="14.85546875" bestFit="1" customWidth="1"/>
    <col min="5" max="5" width="13.7109375" bestFit="1" customWidth="1"/>
    <col min="6" max="6" width="25.42578125" bestFit="1" customWidth="1"/>
    <col min="7" max="7" width="11.28515625" bestFit="1" customWidth="1"/>
    <col min="8" max="8" width="11.85546875" bestFit="1" customWidth="1"/>
    <col min="9" max="9" width="13.7109375" customWidth="1"/>
    <col min="10" max="10" width="17.42578125" customWidth="1"/>
    <col min="11" max="11" width="16.5703125" customWidth="1"/>
    <col min="12" max="12" width="13.7109375" bestFit="1" customWidth="1"/>
    <col min="13" max="13" width="23.5703125" bestFit="1" customWidth="1"/>
    <col min="14" max="14" width="19.140625" bestFit="1" customWidth="1"/>
    <col min="15" max="15" width="14.28515625" bestFit="1" customWidth="1"/>
    <col min="16" max="16" width="16.85546875" bestFit="1" customWidth="1"/>
    <col min="17" max="17" width="13.5703125" bestFit="1" customWidth="1"/>
  </cols>
  <sheetData>
    <row r="1" spans="1:17" ht="24" customHeight="1" x14ac:dyDescent="0.25">
      <c r="A1" s="10" t="s">
        <v>0</v>
      </c>
      <c r="B1" s="11"/>
      <c r="C1" s="11"/>
      <c r="D1" s="11"/>
      <c r="E1" s="11"/>
    </row>
    <row r="3" spans="1:17" ht="30" x14ac:dyDescent="0.25">
      <c r="A3" s="1" t="s">
        <v>1</v>
      </c>
      <c r="B3" s="1" t="s">
        <v>2</v>
      </c>
      <c r="C3" s="19" t="s">
        <v>113</v>
      </c>
      <c r="D3" s="19" t="s">
        <v>112</v>
      </c>
    </row>
    <row r="4" spans="1:17" ht="18" customHeight="1" x14ac:dyDescent="0.25">
      <c r="A4" s="8">
        <f>SUM(K7:K200)</f>
        <v>8540</v>
      </c>
      <c r="B4" s="8">
        <f>SUM(Q7:Q200)</f>
        <v>3015</v>
      </c>
      <c r="C4" s="9">
        <f>COUNTIF(P7:P200,"Offen")+COUNTIF(P7:P200,"Teilweise")</f>
        <v>4</v>
      </c>
      <c r="D4" s="2">
        <f ca="1">TODAY()</f>
        <v>46066</v>
      </c>
    </row>
    <row r="6" spans="1:17" ht="30" customHeight="1" x14ac:dyDescent="0.25">
      <c r="A6" s="3" t="s">
        <v>3</v>
      </c>
      <c r="B6" s="3" t="s">
        <v>4</v>
      </c>
      <c r="C6" s="3" t="s">
        <v>5</v>
      </c>
      <c r="D6" s="3" t="s">
        <v>6</v>
      </c>
      <c r="E6" s="3" t="s">
        <v>7</v>
      </c>
      <c r="F6" s="3" t="s">
        <v>8</v>
      </c>
      <c r="G6" s="3" t="s">
        <v>9</v>
      </c>
      <c r="H6" s="3" t="s">
        <v>10</v>
      </c>
      <c r="I6" s="3" t="s">
        <v>11</v>
      </c>
      <c r="J6" s="3" t="s">
        <v>12</v>
      </c>
      <c r="K6" s="3" t="s">
        <v>13</v>
      </c>
      <c r="L6" s="3" t="s">
        <v>14</v>
      </c>
      <c r="M6" s="3" t="s">
        <v>15</v>
      </c>
      <c r="N6" s="3" t="s">
        <v>16</v>
      </c>
      <c r="O6" s="3" t="s">
        <v>17</v>
      </c>
      <c r="P6" s="3" t="s">
        <v>18</v>
      </c>
      <c r="Q6" s="3" t="s">
        <v>19</v>
      </c>
    </row>
    <row r="7" spans="1:17" s="18" customFormat="1" ht="12.75" x14ac:dyDescent="0.2">
      <c r="A7" s="12" t="s">
        <v>20</v>
      </c>
      <c r="B7" s="13" t="s">
        <v>21</v>
      </c>
      <c r="C7" s="12" t="s">
        <v>22</v>
      </c>
      <c r="D7" s="12" t="s">
        <v>23</v>
      </c>
      <c r="E7" s="12" t="s">
        <v>24</v>
      </c>
      <c r="F7" s="13" t="s">
        <v>25</v>
      </c>
      <c r="G7" s="14">
        <v>45352</v>
      </c>
      <c r="H7" s="14"/>
      <c r="I7" s="15">
        <v>750</v>
      </c>
      <c r="J7" s="15">
        <v>180</v>
      </c>
      <c r="K7" s="16">
        <f t="shared" ref="K7:K16" si="0">IF(I7=0,0,I7+J7)</f>
        <v>930</v>
      </c>
      <c r="L7" s="12">
        <v>3</v>
      </c>
      <c r="M7" s="15">
        <v>930</v>
      </c>
      <c r="N7" s="14">
        <v>46056</v>
      </c>
      <c r="O7" s="12" t="s">
        <v>26</v>
      </c>
      <c r="P7" s="17" t="str">
        <f t="shared" ref="P7:P16" si="1">IF(O7="Leerstand","Leerstand",IF(M7&gt;=K7,"Bezahlt",IF(M7=0,"Offen","Teilweise")))</f>
        <v>Bezahlt</v>
      </c>
      <c r="Q7" s="16">
        <f t="shared" ref="Q7:Q16" si="2">IF(P7="Leerstand",0,MAX(0,K7-M7))</f>
        <v>0</v>
      </c>
    </row>
    <row r="8" spans="1:17" s="18" customFormat="1" ht="12.75" x14ac:dyDescent="0.2">
      <c r="A8" s="12" t="s">
        <v>20</v>
      </c>
      <c r="B8" s="13" t="s">
        <v>21</v>
      </c>
      <c r="C8" s="12" t="s">
        <v>27</v>
      </c>
      <c r="D8" s="12" t="s">
        <v>28</v>
      </c>
      <c r="E8" s="12" t="s">
        <v>29</v>
      </c>
      <c r="F8" s="13" t="s">
        <v>30</v>
      </c>
      <c r="G8" s="14">
        <v>45823</v>
      </c>
      <c r="H8" s="14"/>
      <c r="I8" s="15">
        <v>680</v>
      </c>
      <c r="J8" s="15">
        <v>160</v>
      </c>
      <c r="K8" s="16">
        <f t="shared" si="0"/>
        <v>840</v>
      </c>
      <c r="L8" s="12">
        <v>3</v>
      </c>
      <c r="M8" s="15">
        <v>0</v>
      </c>
      <c r="N8" s="14"/>
      <c r="O8" s="12" t="s">
        <v>31</v>
      </c>
      <c r="P8" s="17" t="str">
        <f t="shared" si="1"/>
        <v>Offen</v>
      </c>
      <c r="Q8" s="16">
        <f t="shared" si="2"/>
        <v>840</v>
      </c>
    </row>
    <row r="9" spans="1:17" s="18" customFormat="1" ht="25.5" x14ac:dyDescent="0.2">
      <c r="A9" s="12" t="s">
        <v>32</v>
      </c>
      <c r="B9" s="13" t="s">
        <v>33</v>
      </c>
      <c r="C9" s="12" t="s">
        <v>34</v>
      </c>
      <c r="D9" s="12" t="s">
        <v>35</v>
      </c>
      <c r="E9" s="12" t="s">
        <v>36</v>
      </c>
      <c r="F9" s="13" t="s">
        <v>37</v>
      </c>
      <c r="G9" s="14">
        <v>45231</v>
      </c>
      <c r="H9" s="14"/>
      <c r="I9" s="15">
        <v>820</v>
      </c>
      <c r="J9" s="15">
        <v>210</v>
      </c>
      <c r="K9" s="16">
        <f t="shared" si="0"/>
        <v>1030</v>
      </c>
      <c r="L9" s="12">
        <v>5</v>
      </c>
      <c r="M9" s="15">
        <v>500</v>
      </c>
      <c r="N9" s="14">
        <v>46059</v>
      </c>
      <c r="O9" s="12" t="s">
        <v>38</v>
      </c>
      <c r="P9" s="17" t="str">
        <f t="shared" si="1"/>
        <v>Teilweise</v>
      </c>
      <c r="Q9" s="16">
        <f t="shared" si="2"/>
        <v>530</v>
      </c>
    </row>
    <row r="10" spans="1:17" s="18" customFormat="1" ht="25.5" x14ac:dyDescent="0.2">
      <c r="A10" s="12" t="s">
        <v>32</v>
      </c>
      <c r="B10" s="13" t="s">
        <v>33</v>
      </c>
      <c r="C10" s="12" t="s">
        <v>39</v>
      </c>
      <c r="D10" s="12" t="s">
        <v>40</v>
      </c>
      <c r="E10" s="12" t="s">
        <v>40</v>
      </c>
      <c r="F10" s="13" t="s">
        <v>40</v>
      </c>
      <c r="G10" s="14"/>
      <c r="H10" s="14"/>
      <c r="I10" s="15">
        <v>0</v>
      </c>
      <c r="J10" s="15">
        <v>0</v>
      </c>
      <c r="K10" s="16">
        <f t="shared" si="0"/>
        <v>0</v>
      </c>
      <c r="L10" s="12">
        <v>5</v>
      </c>
      <c r="M10" s="15">
        <v>0</v>
      </c>
      <c r="N10" s="14"/>
      <c r="O10" s="12" t="s">
        <v>41</v>
      </c>
      <c r="P10" s="17" t="str">
        <f t="shared" si="1"/>
        <v>Leerstand</v>
      </c>
      <c r="Q10" s="16">
        <f t="shared" si="2"/>
        <v>0</v>
      </c>
    </row>
    <row r="11" spans="1:17" s="18" customFormat="1" ht="12.75" x14ac:dyDescent="0.2">
      <c r="A11" s="12" t="s">
        <v>42</v>
      </c>
      <c r="B11" s="13" t="s">
        <v>43</v>
      </c>
      <c r="C11" s="12" t="s">
        <v>44</v>
      </c>
      <c r="D11" s="12" t="s">
        <v>45</v>
      </c>
      <c r="E11" s="12" t="s">
        <v>46</v>
      </c>
      <c r="F11" s="13" t="s">
        <v>47</v>
      </c>
      <c r="G11" s="14">
        <v>44805</v>
      </c>
      <c r="H11" s="14"/>
      <c r="I11" s="15">
        <v>900</v>
      </c>
      <c r="J11" s="15">
        <v>240</v>
      </c>
      <c r="K11" s="16">
        <f t="shared" si="0"/>
        <v>1140</v>
      </c>
      <c r="L11" s="12">
        <v>3</v>
      </c>
      <c r="M11" s="15">
        <v>1140</v>
      </c>
      <c r="N11" s="14">
        <v>46056</v>
      </c>
      <c r="O11" s="12" t="s">
        <v>26</v>
      </c>
      <c r="P11" s="17" t="str">
        <f t="shared" si="1"/>
        <v>Bezahlt</v>
      </c>
      <c r="Q11" s="16">
        <f t="shared" si="2"/>
        <v>0</v>
      </c>
    </row>
    <row r="12" spans="1:17" s="18" customFormat="1" ht="12.75" x14ac:dyDescent="0.2">
      <c r="A12" s="12" t="s">
        <v>42</v>
      </c>
      <c r="B12" s="13" t="s">
        <v>43</v>
      </c>
      <c r="C12" s="12" t="s">
        <v>48</v>
      </c>
      <c r="D12" s="12" t="s">
        <v>49</v>
      </c>
      <c r="E12" s="12" t="s">
        <v>50</v>
      </c>
      <c r="F12" s="13" t="s">
        <v>51</v>
      </c>
      <c r="G12" s="14">
        <v>45505</v>
      </c>
      <c r="H12" s="14"/>
      <c r="I12" s="15">
        <v>720</v>
      </c>
      <c r="J12" s="15">
        <v>190</v>
      </c>
      <c r="K12" s="16">
        <f t="shared" si="0"/>
        <v>910</v>
      </c>
      <c r="L12" s="12">
        <v>3</v>
      </c>
      <c r="M12" s="15">
        <v>910</v>
      </c>
      <c r="N12" s="14">
        <v>46057</v>
      </c>
      <c r="O12" s="12" t="s">
        <v>26</v>
      </c>
      <c r="P12" s="17" t="str">
        <f t="shared" si="1"/>
        <v>Bezahlt</v>
      </c>
      <c r="Q12" s="16">
        <f t="shared" si="2"/>
        <v>0</v>
      </c>
    </row>
    <row r="13" spans="1:17" s="18" customFormat="1" ht="12.75" x14ac:dyDescent="0.2">
      <c r="A13" s="12" t="s">
        <v>52</v>
      </c>
      <c r="B13" s="13" t="s">
        <v>53</v>
      </c>
      <c r="C13" s="12" t="s">
        <v>54</v>
      </c>
      <c r="D13" s="12" t="s">
        <v>55</v>
      </c>
      <c r="E13" s="12" t="s">
        <v>56</v>
      </c>
      <c r="F13" s="13" t="s">
        <v>57</v>
      </c>
      <c r="G13" s="14">
        <v>45658</v>
      </c>
      <c r="H13" s="14"/>
      <c r="I13" s="15">
        <v>640</v>
      </c>
      <c r="J13" s="15">
        <v>150</v>
      </c>
      <c r="K13" s="16">
        <f t="shared" si="0"/>
        <v>790</v>
      </c>
      <c r="L13" s="12">
        <v>2</v>
      </c>
      <c r="M13" s="15">
        <v>0</v>
      </c>
      <c r="N13" s="14"/>
      <c r="O13" s="12" t="s">
        <v>31</v>
      </c>
      <c r="P13" s="17" t="str">
        <f t="shared" si="1"/>
        <v>Offen</v>
      </c>
      <c r="Q13" s="16">
        <f t="shared" si="2"/>
        <v>790</v>
      </c>
    </row>
    <row r="14" spans="1:17" s="18" customFormat="1" ht="12.75" x14ac:dyDescent="0.2">
      <c r="A14" s="12" t="s">
        <v>52</v>
      </c>
      <c r="B14" s="13" t="s">
        <v>53</v>
      </c>
      <c r="C14" s="12" t="s">
        <v>58</v>
      </c>
      <c r="D14" s="12" t="s">
        <v>59</v>
      </c>
      <c r="E14" s="12" t="s">
        <v>60</v>
      </c>
      <c r="F14" s="13" t="s">
        <v>61</v>
      </c>
      <c r="G14" s="14">
        <v>43952</v>
      </c>
      <c r="H14" s="14"/>
      <c r="I14" s="15">
        <v>880</v>
      </c>
      <c r="J14" s="15">
        <v>220</v>
      </c>
      <c r="K14" s="16">
        <f t="shared" si="0"/>
        <v>1100</v>
      </c>
      <c r="L14" s="12">
        <v>2</v>
      </c>
      <c r="M14" s="15">
        <v>1100</v>
      </c>
      <c r="N14" s="14">
        <v>46055</v>
      </c>
      <c r="O14" s="12" t="s">
        <v>26</v>
      </c>
      <c r="P14" s="17" t="str">
        <f t="shared" si="1"/>
        <v>Bezahlt</v>
      </c>
      <c r="Q14" s="16">
        <f t="shared" si="2"/>
        <v>0</v>
      </c>
    </row>
    <row r="15" spans="1:17" s="18" customFormat="1" ht="25.5" x14ac:dyDescent="0.2">
      <c r="A15" s="12" t="s">
        <v>62</v>
      </c>
      <c r="B15" s="13" t="s">
        <v>63</v>
      </c>
      <c r="C15" s="12" t="s">
        <v>64</v>
      </c>
      <c r="D15" s="12" t="s">
        <v>65</v>
      </c>
      <c r="E15" s="12" t="s">
        <v>66</v>
      </c>
      <c r="F15" s="13" t="s">
        <v>67</v>
      </c>
      <c r="G15" s="14">
        <v>44228</v>
      </c>
      <c r="H15" s="14"/>
      <c r="I15" s="15">
        <v>770</v>
      </c>
      <c r="J15" s="15">
        <v>175</v>
      </c>
      <c r="K15" s="16">
        <f t="shared" si="0"/>
        <v>945</v>
      </c>
      <c r="L15" s="12">
        <v>4</v>
      </c>
      <c r="M15" s="15">
        <v>945</v>
      </c>
      <c r="N15" s="14">
        <v>46057</v>
      </c>
      <c r="O15" s="12" t="s">
        <v>26</v>
      </c>
      <c r="P15" s="17" t="str">
        <f t="shared" si="1"/>
        <v>Bezahlt</v>
      </c>
      <c r="Q15" s="16">
        <f t="shared" si="2"/>
        <v>0</v>
      </c>
    </row>
    <row r="16" spans="1:17" s="18" customFormat="1" ht="25.5" x14ac:dyDescent="0.2">
      <c r="A16" s="12" t="s">
        <v>62</v>
      </c>
      <c r="B16" s="13" t="s">
        <v>63</v>
      </c>
      <c r="C16" s="12" t="s">
        <v>68</v>
      </c>
      <c r="D16" s="12" t="s">
        <v>69</v>
      </c>
      <c r="E16" s="12" t="s">
        <v>70</v>
      </c>
      <c r="F16" s="13" t="s">
        <v>71</v>
      </c>
      <c r="G16" s="14">
        <v>45901</v>
      </c>
      <c r="H16" s="14"/>
      <c r="I16" s="15">
        <v>690</v>
      </c>
      <c r="J16" s="15">
        <v>165</v>
      </c>
      <c r="K16" s="16">
        <f t="shared" si="0"/>
        <v>855</v>
      </c>
      <c r="L16" s="12">
        <v>4</v>
      </c>
      <c r="M16" s="15">
        <v>0</v>
      </c>
      <c r="N16" s="14"/>
      <c r="O16" s="12" t="s">
        <v>31</v>
      </c>
      <c r="P16" s="17" t="str">
        <f t="shared" si="1"/>
        <v>Offen</v>
      </c>
      <c r="Q16" s="16">
        <f t="shared" si="2"/>
        <v>855</v>
      </c>
    </row>
  </sheetData>
  <mergeCells count="1">
    <mergeCell ref="A1:E1"/>
  </mergeCells>
  <conditionalFormatting sqref="A7:Q200">
    <cfRule type="expression" dxfId="25" priority="1">
      <formula>$P7="Offen"</formula>
    </cfRule>
    <cfRule type="expression" dxfId="24" priority="2">
      <formula>$P7="Teilweise"</formula>
    </cfRule>
    <cfRule type="expression" dxfId="23" priority="3">
      <formula>$P7="Bezahlt"</formula>
    </cfRule>
    <cfRule type="expression" dxfId="22" priority="4">
      <formula>$P7="Leerstand"</formula>
    </cfRule>
    <cfRule type="expression" dxfId="21" priority="5">
      <formula>AND(OR($P7="Offen",$P7="Teilweise"),TODAY()&gt;DATE(YEAR(TODAY()),MONTH(TODAY()),$L7))</formula>
    </cfRule>
  </conditionalFormatting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4"/>
  <sheetViews>
    <sheetView showGridLines="0" workbookViewId="0"/>
  </sheetViews>
  <sheetFormatPr baseColWidth="10" defaultColWidth="9.140625" defaultRowHeight="15" x14ac:dyDescent="0.25"/>
  <cols>
    <col min="1" max="1" width="16" customWidth="1"/>
    <col min="2" max="2" width="14" customWidth="1"/>
    <col min="3" max="3" width="12" customWidth="1"/>
    <col min="4" max="4" width="36" customWidth="1"/>
    <col min="5" max="5" width="10" customWidth="1"/>
    <col min="6" max="7" width="12" customWidth="1"/>
    <col min="8" max="8" width="14" customWidth="1"/>
    <col min="9" max="9" width="16" customWidth="1"/>
    <col min="10" max="10" width="14" customWidth="1"/>
    <col min="11" max="11" width="18" customWidth="1"/>
    <col min="12" max="12" width="24" customWidth="1"/>
  </cols>
  <sheetData>
    <row r="1" spans="1:12" ht="24" customHeight="1" x14ac:dyDescent="0.25">
      <c r="A1" s="10" t="s">
        <v>72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4" spans="1:12" ht="30" customHeight="1" x14ac:dyDescent="0.25">
      <c r="A4" s="3" t="s">
        <v>3</v>
      </c>
      <c r="B4" s="3" t="s">
        <v>5</v>
      </c>
      <c r="C4" s="3" t="s">
        <v>73</v>
      </c>
      <c r="D4" s="3" t="s">
        <v>74</v>
      </c>
      <c r="E4" s="3" t="s">
        <v>75</v>
      </c>
      <c r="F4" s="3" t="s">
        <v>76</v>
      </c>
      <c r="G4" s="3" t="s">
        <v>77</v>
      </c>
      <c r="H4" s="3" t="s">
        <v>78</v>
      </c>
      <c r="I4" s="3" t="s">
        <v>79</v>
      </c>
      <c r="J4" s="3" t="s">
        <v>80</v>
      </c>
      <c r="K4" s="3" t="s">
        <v>81</v>
      </c>
      <c r="L4" s="3" t="s">
        <v>82</v>
      </c>
    </row>
    <row r="5" spans="1:12" x14ac:dyDescent="0.25">
      <c r="A5" s="4" t="s">
        <v>20</v>
      </c>
      <c r="B5" s="4" t="s">
        <v>27</v>
      </c>
      <c r="C5" s="4" t="s">
        <v>83</v>
      </c>
      <c r="D5" s="5" t="s">
        <v>84</v>
      </c>
      <c r="E5" s="4" t="s">
        <v>85</v>
      </c>
      <c r="F5" s="6">
        <v>46056</v>
      </c>
      <c r="G5" s="6">
        <v>46069</v>
      </c>
      <c r="H5" s="4" t="s">
        <v>86</v>
      </c>
      <c r="I5" s="7">
        <v>120</v>
      </c>
      <c r="J5" s="7">
        <v>0</v>
      </c>
      <c r="K5" s="4" t="s">
        <v>87</v>
      </c>
      <c r="L5" s="5" t="s">
        <v>40</v>
      </c>
    </row>
    <row r="6" spans="1:12" ht="30" x14ac:dyDescent="0.25">
      <c r="A6" s="4" t="s">
        <v>32</v>
      </c>
      <c r="B6" s="4" t="s">
        <v>34</v>
      </c>
      <c r="C6" s="4" t="s">
        <v>88</v>
      </c>
      <c r="D6" s="5" t="s">
        <v>89</v>
      </c>
      <c r="E6" s="4" t="s">
        <v>90</v>
      </c>
      <c r="F6" s="6">
        <v>46061</v>
      </c>
      <c r="G6" s="6">
        <v>46065</v>
      </c>
      <c r="H6" s="4" t="s">
        <v>31</v>
      </c>
      <c r="I6" s="7">
        <v>180</v>
      </c>
      <c r="J6" s="7">
        <v>0</v>
      </c>
      <c r="K6" s="4" t="s">
        <v>91</v>
      </c>
      <c r="L6" s="5" t="s">
        <v>92</v>
      </c>
    </row>
    <row r="7" spans="1:12" ht="30" x14ac:dyDescent="0.25">
      <c r="A7" s="4" t="s">
        <v>42</v>
      </c>
      <c r="B7" s="4" t="s">
        <v>44</v>
      </c>
      <c r="C7" s="4" t="s">
        <v>93</v>
      </c>
      <c r="D7" s="5" t="s">
        <v>94</v>
      </c>
      <c r="E7" s="4" t="s">
        <v>95</v>
      </c>
      <c r="F7" s="6">
        <v>46046</v>
      </c>
      <c r="G7" s="6">
        <v>46086</v>
      </c>
      <c r="H7" s="4" t="s">
        <v>31</v>
      </c>
      <c r="I7" s="7">
        <v>60</v>
      </c>
      <c r="J7" s="7">
        <v>0</v>
      </c>
      <c r="K7" s="4" t="s">
        <v>96</v>
      </c>
      <c r="L7" s="5" t="s">
        <v>40</v>
      </c>
    </row>
    <row r="8" spans="1:12" x14ac:dyDescent="0.25">
      <c r="A8" s="4" t="s">
        <v>52</v>
      </c>
      <c r="B8" s="4" t="s">
        <v>58</v>
      </c>
      <c r="C8" s="4" t="s">
        <v>97</v>
      </c>
      <c r="D8" s="5" t="s">
        <v>98</v>
      </c>
      <c r="E8" s="4" t="s">
        <v>85</v>
      </c>
      <c r="F8" s="6">
        <v>46064</v>
      </c>
      <c r="G8" s="6">
        <v>46071</v>
      </c>
      <c r="H8" s="4" t="s">
        <v>31</v>
      </c>
      <c r="I8" s="7">
        <v>90</v>
      </c>
      <c r="J8" s="7">
        <v>0</v>
      </c>
      <c r="K8" s="4" t="s">
        <v>99</v>
      </c>
      <c r="L8" s="5" t="s">
        <v>40</v>
      </c>
    </row>
    <row r="9" spans="1:12" ht="30" x14ac:dyDescent="0.25">
      <c r="A9" s="4" t="s">
        <v>62</v>
      </c>
      <c r="B9" s="4" t="s">
        <v>64</v>
      </c>
      <c r="C9" s="4" t="s">
        <v>100</v>
      </c>
      <c r="D9" s="5" t="s">
        <v>101</v>
      </c>
      <c r="E9" s="4" t="s">
        <v>85</v>
      </c>
      <c r="F9" s="6">
        <v>46036</v>
      </c>
      <c r="G9" s="6">
        <v>46059</v>
      </c>
      <c r="H9" s="4" t="s">
        <v>31</v>
      </c>
      <c r="I9" s="7">
        <v>75</v>
      </c>
      <c r="J9" s="7">
        <v>0</v>
      </c>
      <c r="K9" s="4" t="s">
        <v>102</v>
      </c>
      <c r="L9" s="5" t="s">
        <v>103</v>
      </c>
    </row>
    <row r="10" spans="1:12" x14ac:dyDescent="0.25">
      <c r="A10" s="4" t="s">
        <v>42</v>
      </c>
      <c r="B10" s="4" t="s">
        <v>48</v>
      </c>
      <c r="C10" s="4" t="s">
        <v>88</v>
      </c>
      <c r="D10" s="5" t="s">
        <v>104</v>
      </c>
      <c r="E10" s="4" t="s">
        <v>95</v>
      </c>
      <c r="F10" s="6">
        <v>46052</v>
      </c>
      <c r="G10" s="6">
        <v>46064</v>
      </c>
      <c r="H10" s="4" t="s">
        <v>105</v>
      </c>
      <c r="I10" s="7">
        <v>50</v>
      </c>
      <c r="J10" s="7">
        <v>45</v>
      </c>
      <c r="K10" s="4" t="s">
        <v>91</v>
      </c>
      <c r="L10" s="5" t="s">
        <v>106</v>
      </c>
    </row>
    <row r="11" spans="1:12" x14ac:dyDescent="0.25">
      <c r="A11" s="4" t="s">
        <v>20</v>
      </c>
      <c r="B11" s="4" t="s">
        <v>22</v>
      </c>
      <c r="C11" s="4" t="s">
        <v>97</v>
      </c>
      <c r="D11" s="5" t="s">
        <v>107</v>
      </c>
      <c r="E11" s="4" t="s">
        <v>95</v>
      </c>
      <c r="F11" s="6">
        <v>46065</v>
      </c>
      <c r="G11" s="6">
        <v>46080</v>
      </c>
      <c r="H11" s="4" t="s">
        <v>31</v>
      </c>
      <c r="I11" s="7">
        <v>15</v>
      </c>
      <c r="J11" s="7">
        <v>0</v>
      </c>
      <c r="K11" s="4" t="s">
        <v>40</v>
      </c>
      <c r="L11" s="5" t="s">
        <v>40</v>
      </c>
    </row>
    <row r="12" spans="1:12" ht="30" x14ac:dyDescent="0.25">
      <c r="A12" s="4" t="s">
        <v>32</v>
      </c>
      <c r="B12" s="4" t="s">
        <v>39</v>
      </c>
      <c r="C12" s="4" t="s">
        <v>97</v>
      </c>
      <c r="D12" s="5" t="s">
        <v>108</v>
      </c>
      <c r="E12" s="4" t="s">
        <v>90</v>
      </c>
      <c r="F12" s="6">
        <v>46054</v>
      </c>
      <c r="G12" s="6">
        <v>46067</v>
      </c>
      <c r="H12" s="4" t="s">
        <v>86</v>
      </c>
      <c r="I12" s="7">
        <v>350</v>
      </c>
      <c r="J12" s="7">
        <v>0</v>
      </c>
      <c r="K12" s="4" t="s">
        <v>109</v>
      </c>
      <c r="L12" s="5" t="s">
        <v>40</v>
      </c>
    </row>
    <row r="13" spans="1:12" x14ac:dyDescent="0.25">
      <c r="A13" s="4" t="s">
        <v>52</v>
      </c>
      <c r="B13" s="4" t="s">
        <v>54</v>
      </c>
      <c r="C13" s="4" t="s">
        <v>93</v>
      </c>
      <c r="D13" s="5" t="s">
        <v>110</v>
      </c>
      <c r="E13" s="4" t="s">
        <v>85</v>
      </c>
      <c r="F13" s="6">
        <v>46058</v>
      </c>
      <c r="G13" s="6">
        <v>46068</v>
      </c>
      <c r="H13" s="4" t="s">
        <v>31</v>
      </c>
      <c r="I13" s="7">
        <v>110</v>
      </c>
      <c r="J13" s="7">
        <v>0</v>
      </c>
      <c r="K13" s="4" t="s">
        <v>96</v>
      </c>
      <c r="L13" s="5" t="s">
        <v>40</v>
      </c>
    </row>
    <row r="14" spans="1:12" x14ac:dyDescent="0.25">
      <c r="A14" s="4" t="s">
        <v>62</v>
      </c>
      <c r="B14" s="4" t="s">
        <v>68</v>
      </c>
      <c r="C14" s="4" t="s">
        <v>83</v>
      </c>
      <c r="D14" s="5" t="s">
        <v>111</v>
      </c>
      <c r="E14" s="4" t="s">
        <v>95</v>
      </c>
      <c r="F14" s="6">
        <v>46063</v>
      </c>
      <c r="G14" s="6">
        <v>46076</v>
      </c>
      <c r="H14" s="4" t="s">
        <v>31</v>
      </c>
      <c r="I14" s="7">
        <v>40</v>
      </c>
      <c r="J14" s="7">
        <v>0</v>
      </c>
      <c r="K14" s="4" t="s">
        <v>40</v>
      </c>
      <c r="L14" s="5" t="s">
        <v>40</v>
      </c>
    </row>
  </sheetData>
  <mergeCells count="1">
    <mergeCell ref="A1:L1"/>
  </mergeCells>
  <conditionalFormatting sqref="A5:L200">
    <cfRule type="expression" dxfId="20" priority="1">
      <formula>AND($H5&lt;&gt;"Erledigt",$G5&lt;TODAY())</formula>
    </cfRule>
    <cfRule type="expression" dxfId="19" priority="2">
      <formula>AND($H5&lt;&gt;"Erledigt",$G5&gt;=TODAY(),$G5&lt;=TODAY()+7)</formula>
    </cfRule>
    <cfRule type="expression" dxfId="18" priority="3">
      <formula>$H5="Erledigt"</formula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Hausverwaltung</vt:lpstr>
      <vt:lpstr>Instandhaltung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2026-02-13T07:06:48Z</dcterms:modified>
</cp:coreProperties>
</file>