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mc:AlternateContent xmlns:mc="http://schemas.openxmlformats.org/markup-compatibility/2006">
    <mc:Choice Requires="x15">
      <x15ac:absPath xmlns:x15ac="http://schemas.microsoft.com/office/spreadsheetml/2010/11/ac" url="C:\Users\sergi\Documents\SEO\SEO\AA_Webs\Excel Aleman\Yatzy\"/>
    </mc:Choice>
  </mc:AlternateContent>
  <xr:revisionPtr revIDLastSave="0" documentId="13_ncr:1_{A32B4727-88A9-42BA-B77E-6ACDF5821796}" xr6:coauthVersionLast="47" xr6:coauthVersionMax="47" xr10:uidLastSave="{00000000-0000-0000-0000-000000000000}"/>
  <bookViews>
    <workbookView xWindow="2595" yWindow="2040" windowWidth="23160" windowHeight="13785" xr2:uid="{00000000-000D-0000-FFFF-FFFF00000000}"/>
  </bookViews>
  <sheets>
    <sheet name="Yatzy" sheetId="1" r:id="rId1"/>
  </sheets>
  <definedNames>
    <definedName name="_xlnm.Print_Titles" localSheetId="0">Yatzy!9:9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28" i="1" l="1"/>
  <c r="H28" i="1"/>
  <c r="G28" i="1"/>
  <c r="F28" i="1"/>
  <c r="E28" i="1"/>
  <c r="D28" i="1"/>
  <c r="J28" i="1" s="1"/>
  <c r="K27" i="1"/>
  <c r="J27" i="1"/>
  <c r="K26" i="1"/>
  <c r="J26" i="1"/>
  <c r="K25" i="1"/>
  <c r="J25" i="1"/>
  <c r="K24" i="1"/>
  <c r="J24" i="1"/>
  <c r="K23" i="1"/>
  <c r="J23" i="1"/>
  <c r="K22" i="1"/>
  <c r="J22" i="1"/>
  <c r="K21" i="1"/>
  <c r="J21" i="1"/>
  <c r="K20" i="1"/>
  <c r="I18" i="1"/>
  <c r="I19" i="1" s="1"/>
  <c r="I29" i="1" s="1"/>
  <c r="H18" i="1"/>
  <c r="H19" i="1" s="1"/>
  <c r="H29" i="1" s="1"/>
  <c r="F18" i="1"/>
  <c r="F19" i="1" s="1"/>
  <c r="F29" i="1" s="1"/>
  <c r="E18" i="1"/>
  <c r="E19" i="1" s="1"/>
  <c r="E29" i="1" s="1"/>
  <c r="I17" i="1"/>
  <c r="H17" i="1"/>
  <c r="G17" i="1"/>
  <c r="G18" i="1" s="1"/>
  <c r="G19" i="1" s="1"/>
  <c r="G29" i="1" s="1"/>
  <c r="F17" i="1"/>
  <c r="E17" i="1"/>
  <c r="D17" i="1"/>
  <c r="D18" i="1" s="1"/>
  <c r="K16" i="1"/>
  <c r="K15" i="1"/>
  <c r="J15" i="1"/>
  <c r="K14" i="1"/>
  <c r="J14" i="1"/>
  <c r="K13" i="1"/>
  <c r="J13" i="1"/>
  <c r="K12" i="1"/>
  <c r="J12" i="1"/>
  <c r="K11" i="1"/>
  <c r="J11" i="1"/>
  <c r="K10" i="1"/>
  <c r="J10" i="1"/>
  <c r="G3" i="1"/>
  <c r="D19" i="1" l="1"/>
  <c r="K18" i="1"/>
  <c r="J17" i="1"/>
  <c r="K17" i="1"/>
  <c r="G5" i="1" l="1"/>
  <c r="K19" i="1"/>
  <c r="G4" i="1" s="1"/>
  <c r="J19" i="1"/>
  <c r="D29" i="1"/>
  <c r="J29" i="1" l="1"/>
  <c r="G6" i="1"/>
  <c r="G7" i="1" s="1"/>
</calcChain>
</file>

<file path=xl/sharedStrings.xml><?xml version="1.0" encoding="utf-8"?>
<sst xmlns="http://schemas.openxmlformats.org/spreadsheetml/2006/main" count="67" uniqueCount="63">
  <si>
    <t>Yatzy – Punktebogen (Excel)</t>
  </si>
  <si>
    <t>Spielübersicht</t>
  </si>
  <si>
    <t>Spielname</t>
  </si>
  <si>
    <t>Familienrunde</t>
  </si>
  <si>
    <t>Hinweis</t>
  </si>
  <si>
    <t>Details</t>
  </si>
  <si>
    <t>Aktive Spieler</t>
  </si>
  <si>
    <t>Datum</t>
  </si>
  <si>
    <t>Eckdaten eintragen.</t>
  </si>
  <si>
    <t>Volle Kategorien</t>
  </si>
  <si>
    <t>Runden</t>
  </si>
  <si>
    <t>Optionale Anzahl.</t>
  </si>
  <si>
    <t>Offene Kategorien</t>
  </si>
  <si>
    <t>Notizen</t>
  </si>
  <si>
    <t>Freitext.</t>
  </si>
  <si>
    <t>Führender (Punkte)</t>
  </si>
  <si>
    <t>Führender (Name)</t>
  </si>
  <si>
    <t>Kategorie</t>
  </si>
  <si>
    <t>Regel</t>
  </si>
  <si>
    <t>Punkte</t>
  </si>
  <si>
    <t>Anna</t>
  </si>
  <si>
    <t>Ben</t>
  </si>
  <si>
    <t>Chris</t>
  </si>
  <si>
    <t>Dana</t>
  </si>
  <si>
    <t>Erik</t>
  </si>
  <si>
    <t>Fiona</t>
  </si>
  <si>
    <t>Zwischensumme</t>
  </si>
  <si>
    <t>Einsen (1)</t>
  </si>
  <si>
    <t>Summe der 1er</t>
  </si>
  <si>
    <t>Zweien (2)</t>
  </si>
  <si>
    <t>Summe der 2er</t>
  </si>
  <si>
    <t>Dreien (3)</t>
  </si>
  <si>
    <t>Summe der 3er</t>
  </si>
  <si>
    <t>Vieren (4)</t>
  </si>
  <si>
    <t>Summe der 4er</t>
  </si>
  <si>
    <t>Fünfen (5)</t>
  </si>
  <si>
    <t>Summe der 5er</t>
  </si>
  <si>
    <t>Sechsen (6)</t>
  </si>
  <si>
    <t>Summe der 6er</t>
  </si>
  <si>
    <t>—</t>
  </si>
  <si>
    <t>Subtotal (Oberer Teil)</t>
  </si>
  <si>
    <t>Bonus (≥63 = +35)</t>
  </si>
  <si>
    <t>Total (Oberer Teil)</t>
  </si>
  <si>
    <t>Dreierpasch</t>
  </si>
  <si>
    <t>Summe aller Würfel (≥3 gleiche)</t>
  </si>
  <si>
    <t>Viererpasch</t>
  </si>
  <si>
    <t>Summe aller Würfel (≥4 gleiche)</t>
  </si>
  <si>
    <t>Full House (25)</t>
  </si>
  <si>
    <t>25 Punkte</t>
  </si>
  <si>
    <t>25</t>
  </si>
  <si>
    <t>Kleine Straße (30)</t>
  </si>
  <si>
    <t>30 Punkte</t>
  </si>
  <si>
    <t>30</t>
  </si>
  <si>
    <t>Große Straße (40)</t>
  </si>
  <si>
    <t>40 Punkte</t>
  </si>
  <si>
    <t>40</t>
  </si>
  <si>
    <t>Yatzy (50)</t>
  </si>
  <si>
    <t>50 Punkte</t>
  </si>
  <si>
    <t>50</t>
  </si>
  <si>
    <t>Chance</t>
  </si>
  <si>
    <t>Summe aller Würfel</t>
  </si>
  <si>
    <t>Total (Unterer Teil)</t>
  </si>
  <si>
    <t>Gesamtsumme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</si>
</sst>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5" formatCode="dd\.mm\.yyyy"/>
    <numFmt numFmtId="166" formatCode="0.0"/>
  </numFmts>
  <fonts count="5" x14ac:knownFonts="1">
    <font>
      <sz val="11"/>
      <color theme="1"/>
      <name val="Calibri"/>
      <family val="2"/>
      <scheme val="minor"/>
    </font>
    <font>
      <b/>
      <sz val="11"/>
      <name val="Calibri"/>
    </font>
    <font>
      <b/>
      <sz val="11"/>
      <color rgb="FFFFFFFF"/>
      <name val="Calibri"/>
    </font>
    <font>
      <b/>
      <sz val="25"/>
      <color rgb="FFFFFFFF"/>
      <name val="Calibri"/>
      <family val="2"/>
    </font>
    <font>
      <sz val="25"/>
      <color theme="1"/>
      <name val="Calibri"/>
      <family val="2"/>
      <scheme val="minor"/>
    </font>
  </fonts>
  <fills count="3">
    <fill>
      <patternFill patternType="none"/>
    </fill>
    <fill>
      <patternFill patternType="gray125"/>
    </fill>
    <fill>
      <patternFill patternType="solid">
        <fgColor rgb="FF00484E"/>
        <bgColor rgb="FF00484E"/>
      </patternFill>
    </fill>
  </fills>
  <borders count="4">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cellStyleXfs>
  <cellXfs count="12">
    <xf numFmtId="0" fontId="0" fillId="0" borderId="0" xfId="0"/>
    <xf numFmtId="0" fontId="2" fillId="2" borderId="1" xfId="0" applyFont="1" applyFill="1" applyBorder="1" applyAlignment="1">
      <alignment horizontal="center" vertical="center"/>
    </xf>
    <xf numFmtId="0" fontId="1" fillId="0" borderId="1" xfId="0" applyFont="1" applyBorder="1"/>
    <xf numFmtId="0" fontId="0" fillId="0" borderId="1" xfId="0" applyBorder="1"/>
    <xf numFmtId="165" fontId="0" fillId="0" borderId="1" xfId="0" applyNumberFormat="1" applyBorder="1"/>
    <xf numFmtId="1" fontId="0" fillId="0" borderId="1" xfId="0" applyNumberFormat="1" applyBorder="1"/>
    <xf numFmtId="166" fontId="0" fillId="0" borderId="1" xfId="0" applyNumberFormat="1" applyBorder="1"/>
    <xf numFmtId="0" fontId="2" fillId="2" borderId="1" xfId="0" applyFont="1" applyFill="1" applyBorder="1" applyAlignment="1">
      <alignment horizontal="center" vertical="center"/>
    </xf>
    <xf numFmtId="0" fontId="0" fillId="0" borderId="2" xfId="0" applyBorder="1"/>
    <xf numFmtId="0" fontId="0" fillId="0" borderId="3" xfId="0" applyBorder="1"/>
    <xf numFmtId="0" fontId="3" fillId="2" borderId="1" xfId="0" applyFont="1" applyFill="1" applyBorder="1" applyAlignment="1">
      <alignment horizontal="center" vertical="center"/>
    </xf>
    <xf numFmtId="0" fontId="4" fillId="0" borderId="0" xfId="0" applyFont="1" applyAlignment="1">
      <alignment horizontal="center"/>
    </xf>
  </cellXfs>
  <cellStyles count="1">
    <cellStyle name="Normal" xfId="0" builtinId="0"/>
  </cellStyles>
  <dxfs count="6">
    <dxf>
      <fill>
        <patternFill patternType="solid">
          <fgColor rgb="FFFFF4CC"/>
          <bgColor rgb="FFFFF4CC"/>
        </patternFill>
      </fill>
    </dxf>
    <dxf>
      <fill>
        <patternFill patternType="solid">
          <fgColor rgb="FFFFF4CC"/>
          <bgColor rgb="FFFFF4CC"/>
        </patternFill>
      </fill>
    </dxf>
    <dxf>
      <fill>
        <patternFill patternType="solid">
          <fgColor rgb="FFFFF4CC"/>
          <bgColor rgb="FFFFF4CC"/>
        </patternFill>
      </fill>
    </dxf>
    <dxf>
      <fill>
        <patternFill patternType="solid">
          <fgColor rgb="FFFFF4CC"/>
          <bgColor rgb="FFFFF4CC"/>
        </patternFill>
      </fill>
    </dxf>
    <dxf>
      <fill>
        <patternFill patternType="solid">
          <fgColor rgb="FFEEEEEE"/>
          <bgColor rgb="FFEEEEEE"/>
        </patternFill>
      </fill>
    </dxf>
    <dxf>
      <fill>
        <patternFill patternType="solid">
          <fgColor rgb="FFEEEEEE"/>
          <bgColor rgb="FFEEEEE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29"/>
  <sheetViews>
    <sheetView tabSelected="1" workbookViewId="0">
      <pane ySplit="9" topLeftCell="A10" activePane="bottomLeft" state="frozen"/>
      <selection pane="bottomLeft" sqref="A1:K1"/>
    </sheetView>
  </sheetViews>
  <sheetFormatPr baseColWidth="10" defaultColWidth="9.140625" defaultRowHeight="15" x14ac:dyDescent="0.25"/>
  <cols>
    <col min="1" max="1" width="22" customWidth="1"/>
    <col min="2" max="2" width="28" customWidth="1"/>
    <col min="3" max="9" width="12" customWidth="1"/>
    <col min="10" max="10" width="14" customWidth="1"/>
    <col min="11" max="11" width="18" customWidth="1"/>
  </cols>
  <sheetData>
    <row r="1" spans="1:11" ht="32.25" x14ac:dyDescent="0.5">
      <c r="A1" s="10" t="s">
        <v>0</v>
      </c>
      <c r="B1" s="11"/>
      <c r="C1" s="11"/>
      <c r="D1" s="11"/>
      <c r="E1" s="11"/>
      <c r="F1" s="11"/>
      <c r="G1" s="11"/>
      <c r="H1" s="11"/>
      <c r="I1" s="11"/>
      <c r="J1" s="11"/>
      <c r="K1" s="11"/>
    </row>
    <row r="2" spans="1:11" x14ac:dyDescent="0.25">
      <c r="F2" s="7" t="s">
        <v>1</v>
      </c>
      <c r="G2" s="8"/>
      <c r="H2" s="8"/>
      <c r="I2" s="9"/>
    </row>
    <row r="3" spans="1:11" x14ac:dyDescent="0.25">
      <c r="A3" s="2" t="s">
        <v>2</v>
      </c>
      <c r="B3" s="3" t="s">
        <v>3</v>
      </c>
      <c r="C3" s="1" t="s">
        <v>4</v>
      </c>
      <c r="D3" s="1" t="s">
        <v>5</v>
      </c>
      <c r="F3" s="2" t="s">
        <v>6</v>
      </c>
      <c r="G3" s="3">
        <f>COUNTA(D9:I9)</f>
        <v>6</v>
      </c>
      <c r="H3" s="3"/>
      <c r="I3" s="3"/>
    </row>
    <row r="4" spans="1:11" x14ac:dyDescent="0.25">
      <c r="A4" s="2" t="s">
        <v>7</v>
      </c>
      <c r="B4" s="4">
        <v>46213</v>
      </c>
      <c r="C4" s="3" t="s">
        <v>8</v>
      </c>
      <c r="D4" s="3"/>
      <c r="F4" s="2" t="s">
        <v>9</v>
      </c>
      <c r="G4" s="3">
        <f>COUNTIF(K10:K27,"ok")</f>
        <v>16</v>
      </c>
      <c r="H4" s="3"/>
      <c r="I4" s="3"/>
    </row>
    <row r="5" spans="1:11" x14ac:dyDescent="0.25">
      <c r="A5" s="2" t="s">
        <v>10</v>
      </c>
      <c r="B5" s="3">
        <v>1</v>
      </c>
      <c r="C5" s="3" t="s">
        <v>11</v>
      </c>
      <c r="D5" s="3"/>
      <c r="F5" s="2" t="s">
        <v>12</v>
      </c>
      <c r="G5" s="3">
        <f>COUNTIF(K10:K27,"offen")</f>
        <v>2</v>
      </c>
      <c r="H5" s="3"/>
      <c r="I5" s="3"/>
    </row>
    <row r="6" spans="1:11" x14ac:dyDescent="0.25">
      <c r="A6" s="2" t="s">
        <v>13</v>
      </c>
      <c r="B6" s="3"/>
      <c r="C6" s="3" t="s">
        <v>14</v>
      </c>
      <c r="D6" s="3"/>
      <c r="F6" s="2" t="s">
        <v>15</v>
      </c>
      <c r="G6" s="3">
        <f>MAX(D29:I29)</f>
        <v>224</v>
      </c>
      <c r="H6" s="3"/>
      <c r="I6" s="3"/>
    </row>
    <row r="7" spans="1:11" x14ac:dyDescent="0.25">
      <c r="A7" s="3"/>
      <c r="B7" s="3"/>
      <c r="C7" s="3"/>
      <c r="D7" s="3"/>
      <c r="F7" s="2" t="s">
        <v>16</v>
      </c>
      <c r="G7" s="3" t="str">
        <f>INDEX(D9:I9, MATCH(G6, D29:I29, 0))</f>
        <v>Anna</v>
      </c>
      <c r="H7" s="3"/>
      <c r="I7" s="3"/>
    </row>
    <row r="9" spans="1:11" x14ac:dyDescent="0.25">
      <c r="A9" s="1" t="s">
        <v>17</v>
      </c>
      <c r="B9" s="1" t="s">
        <v>18</v>
      </c>
      <c r="C9" s="1" t="s">
        <v>19</v>
      </c>
      <c r="D9" s="1" t="s">
        <v>20</v>
      </c>
      <c r="E9" s="1" t="s">
        <v>21</v>
      </c>
      <c r="F9" s="1" t="s">
        <v>22</v>
      </c>
      <c r="G9" s="1" t="s">
        <v>23</v>
      </c>
      <c r="H9" s="1" t="s">
        <v>24</v>
      </c>
      <c r="I9" s="1" t="s">
        <v>25</v>
      </c>
      <c r="J9" s="1" t="s">
        <v>26</v>
      </c>
      <c r="K9" s="1" t="s">
        <v>4</v>
      </c>
    </row>
    <row r="10" spans="1:11" x14ac:dyDescent="0.25">
      <c r="A10" s="3" t="s">
        <v>27</v>
      </c>
      <c r="B10" s="3" t="s">
        <v>28</v>
      </c>
      <c r="C10" s="3"/>
      <c r="D10" s="5">
        <v>3</v>
      </c>
      <c r="E10" s="5">
        <v>2</v>
      </c>
      <c r="F10" s="5">
        <v>0</v>
      </c>
      <c r="G10" s="5">
        <v>1</v>
      </c>
      <c r="H10" s="5">
        <v>3</v>
      </c>
      <c r="I10" s="5">
        <v>1</v>
      </c>
      <c r="J10" s="6">
        <f t="shared" ref="J10:J15" si="0">IFERROR(AVERAGEIF(D10:I10,"&gt;=0"),0)</f>
        <v>1.6666666666666667</v>
      </c>
      <c r="K10" s="3" t="str">
        <f t="shared" ref="K10:K27" si="1">IF(COUNTA(D10:I10)=0,"offen","ok")</f>
        <v>ok</v>
      </c>
    </row>
    <row r="11" spans="1:11" x14ac:dyDescent="0.25">
      <c r="A11" s="3" t="s">
        <v>29</v>
      </c>
      <c r="B11" s="3" t="s">
        <v>30</v>
      </c>
      <c r="C11" s="3"/>
      <c r="D11" s="5">
        <v>6</v>
      </c>
      <c r="E11" s="5">
        <v>4</v>
      </c>
      <c r="F11" s="5">
        <v>2</v>
      </c>
      <c r="G11" s="5">
        <v>3</v>
      </c>
      <c r="H11" s="5">
        <v>6</v>
      </c>
      <c r="I11" s="5">
        <v>4</v>
      </c>
      <c r="J11" s="6">
        <f t="shared" si="0"/>
        <v>4.166666666666667</v>
      </c>
      <c r="K11" s="3" t="str">
        <f t="shared" si="1"/>
        <v>ok</v>
      </c>
    </row>
    <row r="12" spans="1:11" x14ac:dyDescent="0.25">
      <c r="A12" s="3" t="s">
        <v>31</v>
      </c>
      <c r="B12" s="3" t="s">
        <v>32</v>
      </c>
      <c r="C12" s="3"/>
      <c r="D12" s="5">
        <v>9</v>
      </c>
      <c r="E12" s="5">
        <v>6</v>
      </c>
      <c r="F12" s="5">
        <v>3</v>
      </c>
      <c r="G12" s="5">
        <v>6</v>
      </c>
      <c r="H12" s="5">
        <v>9</v>
      </c>
      <c r="I12" s="5">
        <v>6</v>
      </c>
      <c r="J12" s="6">
        <f t="shared" si="0"/>
        <v>6.5</v>
      </c>
      <c r="K12" s="3" t="str">
        <f t="shared" si="1"/>
        <v>ok</v>
      </c>
    </row>
    <row r="13" spans="1:11" x14ac:dyDescent="0.25">
      <c r="A13" s="3" t="s">
        <v>33</v>
      </c>
      <c r="B13" s="3" t="s">
        <v>34</v>
      </c>
      <c r="C13" s="3"/>
      <c r="D13" s="5">
        <v>8</v>
      </c>
      <c r="E13" s="5">
        <v>4</v>
      </c>
      <c r="F13" s="5">
        <v>8</v>
      </c>
      <c r="G13" s="5">
        <v>12</v>
      </c>
      <c r="H13" s="5">
        <v>4</v>
      </c>
      <c r="I13" s="5">
        <v>8</v>
      </c>
      <c r="J13" s="6">
        <f t="shared" si="0"/>
        <v>7.333333333333333</v>
      </c>
      <c r="K13" s="3" t="str">
        <f t="shared" si="1"/>
        <v>ok</v>
      </c>
    </row>
    <row r="14" spans="1:11" x14ac:dyDescent="0.25">
      <c r="A14" s="3" t="s">
        <v>35</v>
      </c>
      <c r="B14" s="3" t="s">
        <v>36</v>
      </c>
      <c r="C14" s="3"/>
      <c r="D14" s="5">
        <v>10</v>
      </c>
      <c r="E14" s="5">
        <v>15</v>
      </c>
      <c r="F14" s="5">
        <v>5</v>
      </c>
      <c r="G14" s="5">
        <v>15</v>
      </c>
      <c r="H14" s="5">
        <v>20</v>
      </c>
      <c r="I14" s="5">
        <v>5</v>
      </c>
      <c r="J14" s="6">
        <f t="shared" si="0"/>
        <v>11.666666666666666</v>
      </c>
      <c r="K14" s="3" t="str">
        <f t="shared" si="1"/>
        <v>ok</v>
      </c>
    </row>
    <row r="15" spans="1:11" x14ac:dyDescent="0.25">
      <c r="A15" s="3" t="s">
        <v>37</v>
      </c>
      <c r="B15" s="3" t="s">
        <v>38</v>
      </c>
      <c r="C15" s="3"/>
      <c r="D15" s="5">
        <v>12</v>
      </c>
      <c r="E15" s="5">
        <v>12</v>
      </c>
      <c r="F15" s="5">
        <v>18</v>
      </c>
      <c r="G15" s="5">
        <v>6</v>
      </c>
      <c r="H15" s="5">
        <v>12</v>
      </c>
      <c r="I15" s="5">
        <v>0</v>
      </c>
      <c r="J15" s="6">
        <f t="shared" si="0"/>
        <v>10</v>
      </c>
      <c r="K15" s="3" t="str">
        <f t="shared" si="1"/>
        <v>ok</v>
      </c>
    </row>
    <row r="16" spans="1:11" x14ac:dyDescent="0.25">
      <c r="A16" s="3" t="s">
        <v>39</v>
      </c>
      <c r="B16" s="3" t="s">
        <v>39</v>
      </c>
      <c r="C16" s="3"/>
      <c r="D16" s="5"/>
      <c r="E16" s="5"/>
      <c r="F16" s="5"/>
      <c r="G16" s="5"/>
      <c r="H16" s="5"/>
      <c r="I16" s="5"/>
      <c r="J16" s="3"/>
      <c r="K16" s="3" t="str">
        <f t="shared" si="1"/>
        <v>offen</v>
      </c>
    </row>
    <row r="17" spans="1:11" x14ac:dyDescent="0.25">
      <c r="A17" s="3" t="s">
        <v>40</v>
      </c>
      <c r="B17" s="3"/>
      <c r="C17" s="3"/>
      <c r="D17" s="5">
        <f t="shared" ref="D17:I17" si="2">SUM(D10:D15)</f>
        <v>48</v>
      </c>
      <c r="E17" s="5">
        <f t="shared" si="2"/>
        <v>43</v>
      </c>
      <c r="F17" s="5">
        <f t="shared" si="2"/>
        <v>36</v>
      </c>
      <c r="G17" s="5">
        <f t="shared" si="2"/>
        <v>43</v>
      </c>
      <c r="H17" s="5">
        <f t="shared" si="2"/>
        <v>54</v>
      </c>
      <c r="I17" s="5">
        <f t="shared" si="2"/>
        <v>24</v>
      </c>
      <c r="J17" s="6">
        <f>AVERAGE(D17:I17)</f>
        <v>41.333333333333336</v>
      </c>
      <c r="K17" s="3" t="str">
        <f t="shared" si="1"/>
        <v>ok</v>
      </c>
    </row>
    <row r="18" spans="1:11" x14ac:dyDescent="0.25">
      <c r="A18" s="3" t="s">
        <v>41</v>
      </c>
      <c r="B18" s="3"/>
      <c r="C18" s="3"/>
      <c r="D18" s="5">
        <f t="shared" ref="D18:I18" si="3">IF(D17&gt;=63,35,0)</f>
        <v>0</v>
      </c>
      <c r="E18" s="5">
        <f t="shared" si="3"/>
        <v>0</v>
      </c>
      <c r="F18" s="5">
        <f t="shared" si="3"/>
        <v>0</v>
      </c>
      <c r="G18" s="5">
        <f t="shared" si="3"/>
        <v>0</v>
      </c>
      <c r="H18" s="5">
        <f t="shared" si="3"/>
        <v>0</v>
      </c>
      <c r="I18" s="5">
        <f t="shared" si="3"/>
        <v>0</v>
      </c>
      <c r="J18" s="3"/>
      <c r="K18" s="3" t="str">
        <f t="shared" si="1"/>
        <v>ok</v>
      </c>
    </row>
    <row r="19" spans="1:11" x14ac:dyDescent="0.25">
      <c r="A19" s="3" t="s">
        <v>42</v>
      </c>
      <c r="B19" s="3"/>
      <c r="C19" s="3"/>
      <c r="D19" s="5">
        <f t="shared" ref="D19:I19" si="4">D17+D18</f>
        <v>48</v>
      </c>
      <c r="E19" s="5">
        <f t="shared" si="4"/>
        <v>43</v>
      </c>
      <c r="F19" s="5">
        <f t="shared" si="4"/>
        <v>36</v>
      </c>
      <c r="G19" s="5">
        <f t="shared" si="4"/>
        <v>43</v>
      </c>
      <c r="H19" s="5">
        <f t="shared" si="4"/>
        <v>54</v>
      </c>
      <c r="I19" s="5">
        <f t="shared" si="4"/>
        <v>24</v>
      </c>
      <c r="J19" s="6">
        <f>AVERAGE(D19:I19)</f>
        <v>41.333333333333336</v>
      </c>
      <c r="K19" s="3" t="str">
        <f t="shared" si="1"/>
        <v>ok</v>
      </c>
    </row>
    <row r="20" spans="1:11" x14ac:dyDescent="0.25">
      <c r="A20" s="3" t="s">
        <v>39</v>
      </c>
      <c r="B20" s="3" t="s">
        <v>39</v>
      </c>
      <c r="C20" s="3"/>
      <c r="D20" s="5"/>
      <c r="E20" s="5"/>
      <c r="F20" s="5"/>
      <c r="G20" s="5"/>
      <c r="H20" s="5"/>
      <c r="I20" s="5"/>
      <c r="J20" s="3"/>
      <c r="K20" s="3" t="str">
        <f t="shared" si="1"/>
        <v>offen</v>
      </c>
    </row>
    <row r="21" spans="1:11" x14ac:dyDescent="0.25">
      <c r="A21" s="3" t="s">
        <v>43</v>
      </c>
      <c r="B21" s="3" t="s">
        <v>44</v>
      </c>
      <c r="C21" s="3"/>
      <c r="D21" s="5">
        <v>24</v>
      </c>
      <c r="E21" s="5">
        <v>18</v>
      </c>
      <c r="F21" s="5">
        <v>22</v>
      </c>
      <c r="G21" s="5">
        <v>20</v>
      </c>
      <c r="H21" s="5">
        <v>24</v>
      </c>
      <c r="I21" s="5">
        <v>19</v>
      </c>
      <c r="J21" s="6">
        <f t="shared" ref="J21:J27" si="5">IFERROR(AVERAGEIF(D21:I21,"&gt;=0"),0)</f>
        <v>21.166666666666668</v>
      </c>
      <c r="K21" s="3" t="str">
        <f t="shared" si="1"/>
        <v>ok</v>
      </c>
    </row>
    <row r="22" spans="1:11" x14ac:dyDescent="0.25">
      <c r="A22" s="3" t="s">
        <v>45</v>
      </c>
      <c r="B22" s="3" t="s">
        <v>46</v>
      </c>
      <c r="C22" s="3"/>
      <c r="D22" s="5">
        <v>26</v>
      </c>
      <c r="E22" s="5">
        <v>24</v>
      </c>
      <c r="F22" s="5">
        <v>0</v>
      </c>
      <c r="G22" s="5">
        <v>24</v>
      </c>
      <c r="H22" s="5">
        <v>28</v>
      </c>
      <c r="I22" s="5">
        <v>0</v>
      </c>
      <c r="J22" s="6">
        <f t="shared" si="5"/>
        <v>17</v>
      </c>
      <c r="K22" s="3" t="str">
        <f t="shared" si="1"/>
        <v>ok</v>
      </c>
    </row>
    <row r="23" spans="1:11" x14ac:dyDescent="0.25">
      <c r="A23" s="3" t="s">
        <v>47</v>
      </c>
      <c r="B23" s="3" t="s">
        <v>48</v>
      </c>
      <c r="C23" s="3" t="s">
        <v>49</v>
      </c>
      <c r="D23" s="5">
        <v>25</v>
      </c>
      <c r="E23" s="5">
        <v>0</v>
      </c>
      <c r="F23" s="5">
        <v>0</v>
      </c>
      <c r="G23" s="5">
        <v>25</v>
      </c>
      <c r="H23" s="5">
        <v>0</v>
      </c>
      <c r="I23" s="5">
        <v>25</v>
      </c>
      <c r="J23" s="6">
        <f t="shared" si="5"/>
        <v>12.5</v>
      </c>
      <c r="K23" s="3" t="str">
        <f t="shared" si="1"/>
        <v>ok</v>
      </c>
    </row>
    <row r="24" spans="1:11" x14ac:dyDescent="0.25">
      <c r="A24" s="3" t="s">
        <v>50</v>
      </c>
      <c r="B24" s="3" t="s">
        <v>51</v>
      </c>
      <c r="C24" s="3" t="s">
        <v>52</v>
      </c>
      <c r="D24" s="5">
        <v>30</v>
      </c>
      <c r="E24" s="5">
        <v>0</v>
      </c>
      <c r="F24" s="5">
        <v>30</v>
      </c>
      <c r="G24" s="5">
        <v>0</v>
      </c>
      <c r="H24" s="5">
        <v>30</v>
      </c>
      <c r="I24" s="5">
        <v>30</v>
      </c>
      <c r="J24" s="6">
        <f t="shared" si="5"/>
        <v>20</v>
      </c>
      <c r="K24" s="3" t="str">
        <f t="shared" si="1"/>
        <v>ok</v>
      </c>
    </row>
    <row r="25" spans="1:11" x14ac:dyDescent="0.25">
      <c r="A25" s="3" t="s">
        <v>53</v>
      </c>
      <c r="B25" s="3" t="s">
        <v>54</v>
      </c>
      <c r="C25" s="3" t="s">
        <v>55</v>
      </c>
      <c r="D25" s="5">
        <v>0</v>
      </c>
      <c r="E25" s="5">
        <v>40</v>
      </c>
      <c r="F25" s="5">
        <v>0</v>
      </c>
      <c r="G25" s="5">
        <v>40</v>
      </c>
      <c r="H25" s="5">
        <v>0</v>
      </c>
      <c r="I25" s="5">
        <v>0</v>
      </c>
      <c r="J25" s="6">
        <f t="shared" si="5"/>
        <v>13.333333333333334</v>
      </c>
      <c r="K25" s="3" t="str">
        <f t="shared" si="1"/>
        <v>ok</v>
      </c>
    </row>
    <row r="26" spans="1:11" x14ac:dyDescent="0.25">
      <c r="A26" s="3" t="s">
        <v>56</v>
      </c>
      <c r="B26" s="3" t="s">
        <v>57</v>
      </c>
      <c r="C26" s="3" t="s">
        <v>58</v>
      </c>
      <c r="D26" s="5">
        <v>50</v>
      </c>
      <c r="E26" s="5">
        <v>0</v>
      </c>
      <c r="F26" s="5">
        <v>0</v>
      </c>
      <c r="G26" s="5">
        <v>0</v>
      </c>
      <c r="H26" s="5">
        <v>50</v>
      </c>
      <c r="I26" s="5">
        <v>0</v>
      </c>
      <c r="J26" s="6">
        <f t="shared" si="5"/>
        <v>16.666666666666668</v>
      </c>
      <c r="K26" s="3" t="str">
        <f t="shared" si="1"/>
        <v>ok</v>
      </c>
    </row>
    <row r="27" spans="1:11" x14ac:dyDescent="0.25">
      <c r="A27" s="3" t="s">
        <v>59</v>
      </c>
      <c r="B27" s="3" t="s">
        <v>60</v>
      </c>
      <c r="C27" s="3"/>
      <c r="D27" s="5">
        <v>21</v>
      </c>
      <c r="E27" s="5">
        <v>23</v>
      </c>
      <c r="F27" s="5">
        <v>17</v>
      </c>
      <c r="G27" s="5">
        <v>24</v>
      </c>
      <c r="H27" s="5">
        <v>22</v>
      </c>
      <c r="I27" s="5">
        <v>19</v>
      </c>
      <c r="J27" s="6">
        <f t="shared" si="5"/>
        <v>21</v>
      </c>
      <c r="K27" s="3" t="str">
        <f t="shared" si="1"/>
        <v>ok</v>
      </c>
    </row>
    <row r="28" spans="1:11" x14ac:dyDescent="0.25">
      <c r="A28" s="3" t="s">
        <v>61</v>
      </c>
      <c r="B28" s="3"/>
      <c r="C28" s="3"/>
      <c r="D28" s="5">
        <f t="shared" ref="D28:I28" si="6">SUM(D21:D27)</f>
        <v>176</v>
      </c>
      <c r="E28" s="5">
        <f t="shared" si="6"/>
        <v>105</v>
      </c>
      <c r="F28" s="5">
        <f t="shared" si="6"/>
        <v>69</v>
      </c>
      <c r="G28" s="5">
        <f t="shared" si="6"/>
        <v>133</v>
      </c>
      <c r="H28" s="5">
        <f t="shared" si="6"/>
        <v>154</v>
      </c>
      <c r="I28" s="5">
        <f t="shared" si="6"/>
        <v>93</v>
      </c>
      <c r="J28" s="6">
        <f>AVERAGE(D28:I28)</f>
        <v>121.66666666666667</v>
      </c>
      <c r="K28" s="3"/>
    </row>
    <row r="29" spans="1:11" x14ac:dyDescent="0.25">
      <c r="A29" s="3" t="s">
        <v>62</v>
      </c>
      <c r="B29" s="3"/>
      <c r="C29" s="3"/>
      <c r="D29" s="5">
        <f t="shared" ref="D29:I29" si="7">D19+D28</f>
        <v>224</v>
      </c>
      <c r="E29" s="5">
        <f t="shared" si="7"/>
        <v>148</v>
      </c>
      <c r="F29" s="5">
        <f t="shared" si="7"/>
        <v>105</v>
      </c>
      <c r="G29" s="5">
        <f t="shared" si="7"/>
        <v>176</v>
      </c>
      <c r="H29" s="5">
        <f t="shared" si="7"/>
        <v>208</v>
      </c>
      <c r="I29" s="5">
        <f t="shared" si="7"/>
        <v>117</v>
      </c>
      <c r="J29" s="6">
        <f>AVERAGE(D29:I29)</f>
        <v>163</v>
      </c>
      <c r="K29" s="3"/>
    </row>
  </sheetData>
  <mergeCells count="2">
    <mergeCell ref="A1:K1"/>
    <mergeCell ref="F2:I2"/>
  </mergeCells>
  <conditionalFormatting sqref="D10:I15">
    <cfRule type="expression" dxfId="5" priority="1">
      <formula>D10&lt;&gt;""</formula>
    </cfRule>
  </conditionalFormatting>
  <conditionalFormatting sqref="D21:I27">
    <cfRule type="expression" dxfId="4" priority="2">
      <formula>D21&lt;&gt;""</formula>
    </cfRule>
  </conditionalFormatting>
  <conditionalFormatting sqref="D23:I23">
    <cfRule type="expression" dxfId="3" priority="3">
      <formula>AND(D23&lt;&gt;"", D23&lt;&gt;0, D23&lt;&gt;25)</formula>
    </cfRule>
  </conditionalFormatting>
  <conditionalFormatting sqref="D24:I24">
    <cfRule type="expression" dxfId="2" priority="4">
      <formula>AND(D24&lt;&gt;"", D24&lt;&gt;0, D24&lt;&gt;30)</formula>
    </cfRule>
  </conditionalFormatting>
  <conditionalFormatting sqref="D25:I25">
    <cfRule type="expression" dxfId="1" priority="5">
      <formula>AND(D25&lt;&gt;"", D25&lt;&gt;0, D25&lt;&gt;40)</formula>
    </cfRule>
  </conditionalFormatting>
  <conditionalFormatting sqref="D26:I26">
    <cfRule type="expression" dxfId="0" priority="6">
      <formula>AND(D26&lt;&gt;"", D26&lt;&gt;0, D26&lt;&gt;50)</formula>
    </cfRule>
  </conditionalFormatting>
  <dataValidations count="5">
    <dataValidation type="whole" operator="greaterThanOrEqual" allowBlank="1" showInputMessage="1" showErrorMessage="1" sqref="D10 E10 F10 G10 H10 I10 D11 E11 F11 G11 H11 I11 D12 E12 F12 G12 H12 I12 D13 E13 F13 G13 H13 I13 D14 E14 F14 G14 H14 I14 D15 E15 F15 G15 H15 I15 D21 E21 F21 G21 H21 I21 D22 E22 F22 G22 H22 I22 D27 E27 F27 G27 H27 I27" xr:uid="{00000000-0002-0000-0000-000000000000}">
      <formula1>0</formula1>
    </dataValidation>
    <dataValidation type="list" allowBlank="1" showInputMessage="1" showErrorMessage="1" sqref="D23 E23 F23 G23 H23 I23" xr:uid="{00000000-0002-0000-0000-000001000000}">
      <formula1>"0,25"</formula1>
    </dataValidation>
    <dataValidation type="list" allowBlank="1" showInputMessage="1" showErrorMessage="1" sqref="D24 E24 F24 G24 H24 I24" xr:uid="{00000000-0002-0000-0000-000002000000}">
      <formula1>"0,30"</formula1>
    </dataValidation>
    <dataValidation type="list" allowBlank="1" showInputMessage="1" showErrorMessage="1" sqref="D25 E25 F25 G25 H25 I25" xr:uid="{00000000-0002-0000-0000-000003000000}">
      <formula1>"0,40"</formula1>
    </dataValidation>
    <dataValidation type="list" allowBlank="1" showInputMessage="1" showErrorMessage="1" sqref="D26 E26 F26 G26 H26 I26" xr:uid="{00000000-0002-0000-0000-000004000000}">
      <formula1>"0,50"</formula1>
    </dataValidation>
  </dataValidations>
  <pageMargins left="0.75" right="0.75" top="1" bottom="1" header="0.5" footer="0.5"/>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Yatzy</vt:lpstr>
      <vt:lpstr>Yatzy!Títulos_a_imprimir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Sergio Jiménez Canales</cp:lastModifiedBy>
  <dcterms:created xsi:type="dcterms:W3CDTF">2025-10-29T11:30:28Z</dcterms:created>
  <dcterms:modified xsi:type="dcterms:W3CDTF">2025-10-29T11:36:54Z</dcterms:modified>
</cp:coreProperties>
</file>