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Fahrzeugkosten" sheetId="1" r:id="rId1"/>
    <sheet name="Transportauftrag Kalkulation" sheetId="2" r:id="rId2"/>
    <sheet name="Übersicht" sheetId="3" r:id="rId3"/>
  </sheets>
  <definedNames>
    <definedName name="Fahrzeug_IDs">Fahrzeugkosten!$A$4:$A$7</definedName>
    <definedName name="Fahrzeugkosten_Tabelle">Fahrzeugkosten!$A$4:$K$7</definedName>
  </definedNames>
  <calcPr calcId="124519" fullCalcOnLoad="1"/>
</workbook>
</file>

<file path=xl/comments1.xml><?xml version="1.0" encoding="utf-8"?>
<comments xmlns="http://schemas.openxmlformats.org/spreadsheetml/2006/main">
  <authors>
    <author/>
  </authors>
  <commentList>
    <comment ref="B3" authorId="0">
      <text>
        <r>
          <rPr>
            <sz val="8"/>
            <color indexed="81"/>
            <rFont val="Tahoma"/>
            <family val="2"/>
          </rPr>
          <t>Gesamte Anschaffungskosten inklusive Überführung und Aufbau.</t>
        </r>
      </text>
    </comment>
    <comment ref="C3" authorId="0">
      <text>
        <r>
          <rPr>
            <sz val="8"/>
            <color indexed="81"/>
            <rFont val="Tahoma"/>
            <family val="2"/>
          </rPr>
          <t>Geplante Nutzungsdauer in vollen Jahren.</t>
        </r>
      </text>
    </comment>
    <comment ref="F3" authorId="0">
      <text>
        <r>
          <rPr>
            <sz val="8"/>
            <color indexed="81"/>
            <rFont val="Tahoma"/>
            <family val="2"/>
          </rPr>
          <t>Summe aller fixen Kosten pro Jahr (z.B. Steuern, Versicherung, Zinsen).</t>
        </r>
      </text>
    </comment>
    <comment ref="G3" authorId="0">
      <text>
        <r>
          <rPr>
            <sz val="8"/>
            <color indexed="81"/>
            <rFont val="Tahoma"/>
            <family val="2"/>
          </rPr>
          <t>Summe aller variablen Kosten pro Jahr (z.B. Kraftstoff, Wartung, Reifen, Maut).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G3" authorId="0">
      <text>
        <r>
          <rPr>
            <sz val="8"/>
            <color indexed="81"/>
            <rFont val="Tahoma"/>
            <family val="2"/>
          </rPr>
          <t>Gewinn- und Risikozuschlag als Prozentsatz (z.B. 10% eingeben).</t>
        </r>
      </text>
    </comment>
    <comment ref="I3" authorId="0">
      <text>
        <r>
          <rPr>
            <sz val="8"/>
            <color indexed="81"/>
            <rFont val="Tahoma"/>
            <family val="2"/>
          </rPr>
          <t>Berechnet sich aus: (Fahrzeugkosten/km * gefahrene km) + (Zeit * Personal-Stundensatz) + Sonderkosten + Zusatzkosten.</t>
        </r>
      </text>
    </comment>
  </commentList>
</comments>
</file>

<file path=xl/sharedStrings.xml><?xml version="1.0" encoding="utf-8"?>
<sst xmlns="http://schemas.openxmlformats.org/spreadsheetml/2006/main" count="45" uniqueCount="38">
  <si>
    <t>Kalkulation Lkw Kosten - Fahrzeugstammblatt</t>
  </si>
  <si>
    <t>Fahrzeug-ID / Kennzeichen</t>
  </si>
  <si>
    <t>Anschaffungskosten (€)</t>
  </si>
  <si>
    <t>Nutzungsdauer (Jahre)</t>
  </si>
  <si>
    <t>Restwert (€)</t>
  </si>
  <si>
    <t>Variable Kilometerleistung p.a.</t>
  </si>
  <si>
    <t>Fixkosten p.a. (€)</t>
  </si>
  <si>
    <t>Variable Kosten p.a. (€)</t>
  </si>
  <si>
    <t>Gemeinkostenanteil p.a. (€)</t>
  </si>
  <si>
    <t>Abschreibung p.a. (€)</t>
  </si>
  <si>
    <t>Kosten pro km</t>
  </si>
  <si>
    <t>Selbstkosten p.a.</t>
  </si>
  <si>
    <t>B-LKW-01 (Actros)</t>
  </si>
  <si>
    <t>M-LKW-02 (MAN)</t>
  </si>
  <si>
    <t>HH-LKW-03 (Scania)</t>
  </si>
  <si>
    <t>F-LKW-04 (DAF)</t>
  </si>
  <si>
    <t>Kalkulation für Transportaufträge</t>
  </si>
  <si>
    <t>Transportdatum</t>
  </si>
  <si>
    <t>Fahrzeug-ID</t>
  </si>
  <si>
    <t>Transportzeit (Stunden)</t>
  </si>
  <si>
    <t>Gefahrene km</t>
  </si>
  <si>
    <t>Personal-Stundensatz (€)</t>
  </si>
  <si>
    <t>Sonderkosten (€)</t>
  </si>
  <si>
    <t>Gewinn-/Risikosatz (%)</t>
  </si>
  <si>
    <t>Zusatzkosten (€)</t>
  </si>
  <si>
    <t>Selbstkosten</t>
  </si>
  <si>
    <t>Angebotspreis</t>
  </si>
  <si>
    <t>Dashboard: Kosten- und Auftragsübersicht</t>
  </si>
  <si>
    <t>Zusammenfassung pro Fahrzeug</t>
  </si>
  <si>
    <t>Gesamt-Selbstkosten (€)</t>
  </si>
  <si>
    <t>Anzahl Aufträge</t>
  </si>
  <si>
    <t>Ø Gewinn/Risiko (%)</t>
  </si>
  <si>
    <t>Ø Kosten pro km (€)</t>
  </si>
  <si>
    <t>Kostenverteilung für Fahrzeug:</t>
  </si>
  <si>
    <t>Fixkosten</t>
  </si>
  <si>
    <t>Variable Kosten</t>
  </si>
  <si>
    <t>Gemeinkosten</t>
  </si>
  <si>
    <t>Abschreibung</t>
  </si>
</sst>
</file>

<file path=xl/styles.xml><?xml version="1.0" encoding="utf-8"?>
<styleSheet xmlns="http://schemas.openxmlformats.org/spreadsheetml/2006/main">
  <numFmts count="6">
    <numFmt numFmtId="164" formatCode="#,##0.00 €"/>
    <numFmt numFmtId="165" formatCode="0.000&quot; €&quot;"/>
    <numFmt numFmtId="166" formatCode="dd.mm.yyyy"/>
    <numFmt numFmtId="167" formatCode="0.0%"/>
    <numFmt numFmtId="168" formatCode="#,##0"/>
    <numFmt numFmtId="169" formatCode="0.00%"/>
  </numFmts>
  <fonts count="5">
    <font>
      <sz val="11"/>
      <color theme="1"/>
      <name val="Calibri"/>
      <family val="2"/>
      <scheme val="minor"/>
    </font>
    <font>
      <b/>
      <sz val="16"/>
      <color rgb="FF4472C4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DEB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0" fillId="3" borderId="1" xfId="0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64" fontId="3" fillId="4" borderId="1" xfId="0" applyNumberFormat="1" applyFont="1" applyFill="1" applyBorder="1"/>
    <xf numFmtId="165" fontId="3" fillId="4" borderId="1" xfId="0" applyNumberFormat="1" applyFont="1" applyFill="1" applyBorder="1"/>
    <xf numFmtId="166" fontId="0" fillId="3" borderId="1" xfId="0" applyNumberFormat="1" applyFill="1" applyBorder="1" applyProtection="1">
      <protection locked="0"/>
    </xf>
    <xf numFmtId="167" fontId="0" fillId="3" borderId="1" xfId="0" applyNumberFormat="1" applyFill="1" applyBorder="1" applyProtection="1">
      <protection locked="0"/>
    </xf>
    <xf numFmtId="0" fontId="2" fillId="2" borderId="0" xfId="0" applyFont="1" applyFill="1" applyAlignment="1">
      <alignment horizontal="left"/>
    </xf>
    <xf numFmtId="0" fontId="0" fillId="0" borderId="1" xfId="0" applyBorder="1"/>
    <xf numFmtId="168" fontId="0" fillId="0" borderId="1" xfId="0" applyNumberFormat="1" applyBorder="1"/>
    <xf numFmtId="169" fontId="0" fillId="0" borderId="1" xfId="0" applyNumberFormat="1" applyBorder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Gesamt-Selbstkosten pro Fahrzeug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Gesamt-Selbstkosten</c:v>
          </c:tx>
          <c:spPr>
            <a:solidFill>
              <a:srgbClr val="4472C4"/>
            </a:solidFill>
          </c:spPr>
          <c:dLbls>
            <c:numFmt formatCode="#,##0&quot; €&quot;" sourceLinked="0"/>
            <c:showVal val="1"/>
          </c:dLbls>
          <c:cat>
            <c:numRef>
              <c:f>Übersicht!$A$5:$A$8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cat>
          <c:val>
            <c:numRef>
              <c:f>Übersicht!$B$5:$B$8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Fahrzeug</a:t>
                </a:r>
              </a:p>
            </c:rich>
          </c:tx>
          <c:layout/>
        </c:title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Selbstkosten in €</a:t>
                </a:r>
              </a:p>
            </c:rich>
          </c:tx>
          <c:layout/>
        </c:title>
        <c:numFmt formatCode="#,##0&quot; €&quot;" sourceLinked="0"/>
        <c:tickLblPos val="nextTo"/>
        <c:crossAx val="500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Verteilung der jährlichen Kostenarten</a:t>
            </a:r>
          </a:p>
        </c:rich>
      </c:tx>
      <c:layout/>
    </c:title>
    <c:plotArea>
      <c:layout/>
      <c:pieChart>
        <c:varyColors val="1"/>
        <c:ser>
          <c:idx val="0"/>
          <c:order val="0"/>
          <c:tx>
            <c:v>Kostenverteilung</c:v>
          </c:tx>
          <c:dPt>
            <c:idx val="0"/>
            <c:spPr>
              <a:solidFill>
                <a:srgbClr val="4472C4"/>
              </a:solidFill>
            </c:spPr>
          </c:dPt>
          <c:dPt>
            <c:idx val="1"/>
            <c:spPr>
              <a:solidFill>
                <a:srgbClr val="ED7D31"/>
              </a:solidFill>
            </c:spPr>
          </c:dPt>
          <c:dPt>
            <c:idx val="2"/>
            <c:spPr>
              <a:solidFill>
                <a:srgbClr val="A5A5A5"/>
              </a:solidFill>
            </c:spPr>
          </c:dPt>
          <c:dPt>
            <c:idx val="3"/>
            <c:spPr>
              <a:solidFill>
                <a:srgbClr val="FFC000"/>
              </a:solidFill>
            </c:spPr>
          </c:dPt>
          <c:dLbls>
            <c:showCatName val="1"/>
            <c:showPercent val="1"/>
            <c:showLeaderLines val="1"/>
          </c:dLbls>
          <c:cat>
            <c:strRef>
              <c:f>Übersicht!$G$5:$G$8</c:f>
              <c:strCache>
                <c:ptCount val="4"/>
                <c:pt idx="0">
                  <c:v>Fixkosten</c:v>
                </c:pt>
                <c:pt idx="1">
                  <c:v>Variable Kosten</c:v>
                </c:pt>
                <c:pt idx="2">
                  <c:v>Gemeinkosten</c:v>
                </c:pt>
                <c:pt idx="3">
                  <c:v>Abschreibung</c:v>
                </c:pt>
              </c:strCache>
            </c:strRef>
          </c:cat>
          <c:val>
            <c:numRef>
              <c:f>Übersicht!$H$5:$H$8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firstSliceAng val="0"/>
      </c:pieChart>
    </c:plotArea>
    <c:legend>
      <c:legendPos val="r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Entwicklung der Angebotspreise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v>Angebotspreis</c:v>
          </c:tx>
          <c:spPr>
            <a:ln>
              <a:solidFill>
                <a:srgbClr val="ED7D31"/>
              </a:solidFill>
            </a:ln>
          </c:spPr>
          <c:marker>
            <c:symbol val="circle"/>
            <c:size val="5"/>
            <c:spPr>
              <a:solidFill>
                <a:srgbClr val="ED7D31"/>
              </a:solidFill>
              <a:ln>
                <a:solidFill>
                  <a:srgbClr val="ED7D31"/>
                </a:solidFill>
              </a:ln>
            </c:spPr>
          </c:marker>
          <c:cat>
            <c:numRef>
              <c:f>'Transportauftrag Kalkulation'!$A$4:$A$9</c:f>
              <c:numCache>
                <c:formatCode>General</c:formatCode>
                <c:ptCount val="6"/>
                <c:pt idx="0">
                  <c:v>45422</c:v>
                </c:pt>
                <c:pt idx="1">
                  <c:v>45423</c:v>
                </c:pt>
                <c:pt idx="2">
                  <c:v>45424</c:v>
                </c:pt>
                <c:pt idx="3">
                  <c:v>45425</c:v>
                </c:pt>
                <c:pt idx="4">
                  <c:v>45426</c:v>
                </c:pt>
                <c:pt idx="5">
                  <c:v>45427</c:v>
                </c:pt>
              </c:numCache>
            </c:numRef>
          </c:cat>
          <c:val>
            <c:numRef>
              <c:f>'Transportauftrag Kalkulation'!$J$4:$J$9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marker val="1"/>
        <c:axId val="50030001"/>
        <c:axId val="50030002"/>
      </c:lineChart>
      <c:dateAx>
        <c:axId val="5003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Transportdatum</a:t>
                </a:r>
              </a:p>
            </c:rich>
          </c:tx>
          <c:layout/>
        </c:title>
        <c:numFmt formatCode="dd.mm.yy" sourceLinked="0"/>
        <c:tickLblPos val="nextTo"/>
        <c:crossAx val="50030002"/>
        <c:crosses val="autoZero"/>
        <c:auto val="1"/>
        <c:lblOffset val="100"/>
      </c:dateAx>
      <c:valAx>
        <c:axId val="50030002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Angebotspreis in €</a:t>
                </a:r>
              </a:p>
            </c:rich>
          </c:tx>
          <c:layout/>
        </c:title>
        <c:numFmt formatCode="#,##0&quot; €&quot;" sourceLinked="0"/>
        <c:tickLblPos val="nextTo"/>
        <c:crossAx val="5003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0</xdr:rowOff>
    </xdr:from>
    <xdr:to>
      <xdr:col>7</xdr:col>
      <xdr:colOff>161925</xdr:colOff>
      <xdr:row>26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190500</xdr:colOff>
      <xdr:row>9</xdr:row>
      <xdr:rowOff>95250</xdr:rowOff>
    </xdr:from>
    <xdr:to>
      <xdr:col>12</xdr:col>
      <xdr:colOff>209550</xdr:colOff>
      <xdr:row>26</xdr:row>
      <xdr:rowOff>152400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27</xdr:row>
      <xdr:rowOff>0</xdr:rowOff>
    </xdr:from>
    <xdr:to>
      <xdr:col>7</xdr:col>
      <xdr:colOff>161925</xdr:colOff>
      <xdr:row>44</xdr:row>
      <xdr:rowOff>57150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vmlDrawing" Target="../drawings/vmlDrawing2.vml"/><Relationship Id="rId2" Type="http://schemas.openxmlformats.org/officeDocument/2006/relationships/comments" Target="../comments2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/>
  </sheetViews>
  <sheetFormatPr defaultRowHeight="15"/>
  <cols>
    <col min="1" max="1" width="25.7109375" customWidth="1"/>
    <col min="2" max="4" width="20.7109375" customWidth="1"/>
    <col min="5" max="5" width="28.7109375" customWidth="1"/>
    <col min="6" max="8" width="22.7109375" customWidth="1"/>
    <col min="9" max="11" width="20.7109375" customWidth="1"/>
  </cols>
  <sheetData>
    <row r="1" spans="1:11" ht="3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3" spans="1:11" ht="2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</row>
    <row r="4" spans="1:11">
      <c r="A4" s="3" t="s">
        <v>12</v>
      </c>
      <c r="B4" s="4">
        <v>120000</v>
      </c>
      <c r="C4" s="5">
        <v>8</v>
      </c>
      <c r="D4" s="4">
        <v>20000</v>
      </c>
      <c r="E4" s="5">
        <v>100000</v>
      </c>
      <c r="F4" s="4">
        <v>8000</v>
      </c>
      <c r="G4" s="4">
        <v>45000</v>
      </c>
      <c r="H4" s="4">
        <v>3000</v>
      </c>
      <c r="I4" s="6">
        <f>IF(C4&gt;0,(B4-D4)/C4,0)</f>
        <v>0</v>
      </c>
      <c r="J4" s="7">
        <f>IF(E4&gt;0,K4/E4,0)</f>
        <v>0</v>
      </c>
      <c r="K4" s="6">
        <f>SUM(F4:H4,I4)</f>
        <v>0</v>
      </c>
    </row>
    <row r="5" spans="1:11">
      <c r="A5" s="3" t="s">
        <v>13</v>
      </c>
      <c r="B5" s="4">
        <v>150000</v>
      </c>
      <c r="C5" s="5">
        <v>10</v>
      </c>
      <c r="D5" s="4">
        <v>25000</v>
      </c>
      <c r="E5" s="5">
        <v>120000</v>
      </c>
      <c r="F5" s="4">
        <v>9500</v>
      </c>
      <c r="G5" s="4">
        <v>55000</v>
      </c>
      <c r="H5" s="4">
        <v>3500</v>
      </c>
      <c r="I5" s="6">
        <f>IF(C5&gt;0,(B5-D5)/C5,0)</f>
        <v>0</v>
      </c>
      <c r="J5" s="7">
        <f>IF(E5&gt;0,K5/E5,0)</f>
        <v>0</v>
      </c>
      <c r="K5" s="6">
        <f>SUM(F5:H5,I5)</f>
        <v>0</v>
      </c>
    </row>
    <row r="6" spans="1:11">
      <c r="A6" s="3" t="s">
        <v>14</v>
      </c>
      <c r="B6" s="4">
        <v>95000</v>
      </c>
      <c r="C6" s="5">
        <v>7</v>
      </c>
      <c r="D6" s="4">
        <v>15000</v>
      </c>
      <c r="E6" s="5">
        <v>80000</v>
      </c>
      <c r="F6" s="4">
        <v>7000</v>
      </c>
      <c r="G6" s="4">
        <v>38000</v>
      </c>
      <c r="H6" s="4">
        <v>2500</v>
      </c>
      <c r="I6" s="6">
        <f>IF(C6&gt;0,(B6-D6)/C6,0)</f>
        <v>0</v>
      </c>
      <c r="J6" s="7">
        <f>IF(E6&gt;0,K6/E6,0)</f>
        <v>0</v>
      </c>
      <c r="K6" s="6">
        <f>SUM(F6:H6,I6)</f>
        <v>0</v>
      </c>
    </row>
    <row r="7" spans="1:11">
      <c r="A7" s="3" t="s">
        <v>15</v>
      </c>
      <c r="B7" s="4">
        <v>180000</v>
      </c>
      <c r="C7" s="5">
        <v>8</v>
      </c>
      <c r="D7" s="4">
        <v>30000</v>
      </c>
      <c r="E7" s="5">
        <v>150000</v>
      </c>
      <c r="F7" s="4">
        <v>12000</v>
      </c>
      <c r="G7" s="4">
        <v>65000</v>
      </c>
      <c r="H7" s="4">
        <v>4000</v>
      </c>
      <c r="I7" s="6">
        <f>IF(C7&gt;0,(B7-D7)/C7,0)</f>
        <v>0</v>
      </c>
      <c r="J7" s="7">
        <f>IF(E7&gt;0,K7/E7,0)</f>
        <v>0</v>
      </c>
      <c r="K7" s="6">
        <f>SUM(F7:H7,I7)</f>
        <v>0</v>
      </c>
    </row>
  </sheetData>
  <sheetProtection sheet="1" objects="1" scenarios="1"/>
  <mergeCells count="1">
    <mergeCell ref="A1:K1"/>
  </mergeCells>
  <dataValidations count="2">
    <dataValidation type="whole" operator="greaterThan" allowBlank="1" showInputMessage="1" showErrorMessage="1" errorTitle="Ungültige Eingabe" error="Die Nutzungsdauer muss eine positive Zahl sein." sqref="C4:C100">
      <formula1>0</formula1>
    </dataValidation>
    <dataValidation type="whole" operator="greaterThanOrEqual" allowBlank="1" showInputMessage="1" showErrorMessage="1" errorTitle="Ungültige Eingabe" error="Die Kilometerleistung kann nicht negativ sein." sqref="E4:E100">
      <formula1>0</formula1>
    </dataValidation>
  </dataValidation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"/>
  <sheetViews>
    <sheetView workbookViewId="0"/>
  </sheetViews>
  <sheetFormatPr defaultRowHeight="15"/>
  <cols>
    <col min="1" max="1" width="15.7109375" customWidth="1"/>
    <col min="2" max="2" width="22.7109375" customWidth="1"/>
    <col min="3" max="4" width="18.7109375" customWidth="1"/>
    <col min="5" max="8" width="22.7109375" customWidth="1"/>
    <col min="9" max="10" width="20.7109375" customWidth="1"/>
  </cols>
  <sheetData>
    <row r="1" spans="1:10" ht="30" customHeight="1">
      <c r="A1" s="1" t="s">
        <v>16</v>
      </c>
      <c r="B1" s="1"/>
      <c r="C1" s="1"/>
      <c r="D1" s="1"/>
      <c r="E1" s="1"/>
      <c r="F1" s="1"/>
      <c r="G1" s="1"/>
      <c r="H1" s="1"/>
      <c r="I1" s="1"/>
      <c r="J1" s="1"/>
    </row>
    <row r="3" spans="1:10" ht="25" customHeight="1">
      <c r="A3" s="2" t="s">
        <v>17</v>
      </c>
      <c r="B3" s="2" t="s">
        <v>18</v>
      </c>
      <c r="C3" s="2" t="s">
        <v>19</v>
      </c>
      <c r="D3" s="2" t="s">
        <v>20</v>
      </c>
      <c r="E3" s="2" t="s">
        <v>21</v>
      </c>
      <c r="F3" s="2" t="s">
        <v>22</v>
      </c>
      <c r="G3" s="2" t="s">
        <v>23</v>
      </c>
      <c r="H3" s="2" t="s">
        <v>24</v>
      </c>
      <c r="I3" s="2" t="s">
        <v>25</v>
      </c>
      <c r="J3" s="2" t="s">
        <v>26</v>
      </c>
    </row>
    <row r="4" spans="1:10">
      <c r="A4" s="8">
        <v>45422</v>
      </c>
      <c r="B4" s="3" t="s">
        <v>12</v>
      </c>
      <c r="C4" s="5">
        <v>8</v>
      </c>
      <c r="D4" s="5">
        <v>450</v>
      </c>
      <c r="E4" s="4">
        <v>28</v>
      </c>
      <c r="F4" s="4">
        <v>50</v>
      </c>
      <c r="G4" s="9">
        <v>0.15</v>
      </c>
      <c r="H4" s="4">
        <v>0</v>
      </c>
      <c r="I4" s="6">
        <f>IFERROR((SVERWEIS(B4,Fahrzeugkosten_Tabelle,10,FALSCH)*D4) + (C4*E4) + F4 + H4,0)</f>
        <v>0</v>
      </c>
      <c r="J4" s="6">
        <f>I4*(1+G4)</f>
        <v>0</v>
      </c>
    </row>
    <row r="5" spans="1:10">
      <c r="A5" s="8">
        <v>45423</v>
      </c>
      <c r="B5" s="3" t="s">
        <v>13</v>
      </c>
      <c r="C5" s="5">
        <v>12</v>
      </c>
      <c r="D5" s="5">
        <v>780</v>
      </c>
      <c r="E5" s="4">
        <v>30</v>
      </c>
      <c r="F5" s="4">
        <v>120</v>
      </c>
      <c r="G5" s="9">
        <v>0.12</v>
      </c>
      <c r="H5" s="4">
        <v>25</v>
      </c>
      <c r="I5" s="6">
        <f>IFERROR((SVERWEIS(B5,Fahrzeugkosten_Tabelle,10,FALSCH)*D5) + (C5*E5) + F5 + H5,0)</f>
        <v>0</v>
      </c>
      <c r="J5" s="6">
        <f>I5*(1+G5)</f>
        <v>0</v>
      </c>
    </row>
    <row r="6" spans="1:10">
      <c r="A6" s="8">
        <v>45424</v>
      </c>
      <c r="B6" s="3" t="s">
        <v>12</v>
      </c>
      <c r="C6" s="5">
        <v>6</v>
      </c>
      <c r="D6" s="5">
        <v>320</v>
      </c>
      <c r="E6" s="4">
        <v>28</v>
      </c>
      <c r="F6" s="4">
        <v>0</v>
      </c>
      <c r="G6" s="9">
        <v>0.15</v>
      </c>
      <c r="H6" s="4">
        <v>0</v>
      </c>
      <c r="I6" s="6">
        <f>IFERROR((SVERWEIS(B6,Fahrzeugkosten_Tabelle,10,FALSCH)*D6) + (C6*E6) + F6 + H6,0)</f>
        <v>0</v>
      </c>
      <c r="J6" s="6">
        <f>I6*(1+G6)</f>
        <v>0</v>
      </c>
    </row>
    <row r="7" spans="1:10">
      <c r="A7" s="8">
        <v>45425</v>
      </c>
      <c r="B7" s="3" t="s">
        <v>14</v>
      </c>
      <c r="C7" s="5">
        <v>10</v>
      </c>
      <c r="D7" s="5">
        <v>600</v>
      </c>
      <c r="E7" s="4">
        <v>29</v>
      </c>
      <c r="F7" s="4">
        <v>75</v>
      </c>
      <c r="G7" s="9">
        <v>0.1</v>
      </c>
      <c r="H7" s="4">
        <v>0</v>
      </c>
      <c r="I7" s="6">
        <f>IFERROR((SVERWEIS(B7,Fahrzeugkosten_Tabelle,10,FALSCH)*D7) + (C7*E7) + F7 + H7,0)</f>
        <v>0</v>
      </c>
      <c r="J7" s="6">
        <f>I7*(1+G7)</f>
        <v>0</v>
      </c>
    </row>
    <row r="8" spans="1:10">
      <c r="A8" s="8">
        <v>45426</v>
      </c>
      <c r="B8" s="3" t="s">
        <v>15</v>
      </c>
      <c r="C8" s="5">
        <v>16</v>
      </c>
      <c r="D8" s="5">
        <v>1100</v>
      </c>
      <c r="E8" s="4">
        <v>32</v>
      </c>
      <c r="F8" s="4">
        <v>250</v>
      </c>
      <c r="G8" s="9">
        <v>0.18</v>
      </c>
      <c r="H8" s="4">
        <v>50</v>
      </c>
      <c r="I8" s="6">
        <f>IFERROR((SVERWEIS(B8,Fahrzeugkosten_Tabelle,10,FALSCH)*D8) + (C8*E8) + F8 + H8,0)</f>
        <v>0</v>
      </c>
      <c r="J8" s="6">
        <f>I8*(1+G8)</f>
        <v>0</v>
      </c>
    </row>
    <row r="9" spans="1:10">
      <c r="A9" s="8">
        <v>45427</v>
      </c>
      <c r="B9" s="3" t="s">
        <v>13</v>
      </c>
      <c r="C9" s="5">
        <v>9</v>
      </c>
      <c r="D9" s="5">
        <v>550</v>
      </c>
      <c r="E9" s="4">
        <v>30</v>
      </c>
      <c r="F9" s="4">
        <v>0</v>
      </c>
      <c r="G9" s="9">
        <v>0.12</v>
      </c>
      <c r="H9" s="4">
        <v>0</v>
      </c>
      <c r="I9" s="6">
        <f>IFERROR((SVERWEIS(B9,Fahrzeugkosten_Tabelle,10,FALSCH)*D9) + (C9*E9) + F9 + H9,0)</f>
        <v>0</v>
      </c>
      <c r="J9" s="6">
        <f>I9*(1+G9)</f>
        <v>0</v>
      </c>
    </row>
  </sheetData>
  <sheetProtection sheet="1" objects="1" scenarios="1"/>
  <mergeCells count="1">
    <mergeCell ref="A1:J1"/>
  </mergeCells>
  <conditionalFormatting sqref="J4:J100">
    <cfRule type="cellIs" dxfId="0" priority="1" operator="lessThan">
      <formula>I4</formula>
    </cfRule>
  </conditionalFormatting>
  <dataValidations count="1">
    <dataValidation type="list" allowBlank="1" showInputMessage="1" showErrorMessage="1" sqref="B4:B100">
      <formula1>Fahrzeug_IDs</formula1>
    </dataValidation>
  </dataValidation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8"/>
  <sheetViews>
    <sheetView workbookViewId="0"/>
  </sheetViews>
  <sheetFormatPr defaultRowHeight="15"/>
  <cols>
    <col min="1" max="1" width="25.7109375" customWidth="1"/>
    <col min="2" max="5" width="22.7109375" customWidth="1"/>
    <col min="7" max="8" width="22.7109375" customWidth="1"/>
  </cols>
  <sheetData>
    <row r="1" spans="1:12" ht="30" customHeight="1">
      <c r="A1" s="1" t="s">
        <v>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3" spans="1:12">
      <c r="A3" s="2" t="s">
        <v>28</v>
      </c>
      <c r="B3" s="2"/>
      <c r="C3" s="2"/>
      <c r="D3" s="2"/>
      <c r="E3" s="2"/>
    </row>
    <row r="4" spans="1:12">
      <c r="A4" s="2" t="s">
        <v>18</v>
      </c>
      <c r="B4" s="2" t="s">
        <v>29</v>
      </c>
      <c r="C4" s="2" t="s">
        <v>30</v>
      </c>
      <c r="D4" s="2" t="s">
        <v>31</v>
      </c>
      <c r="E4" s="2" t="s">
        <v>32</v>
      </c>
      <c r="G4" s="2" t="s">
        <v>33</v>
      </c>
      <c r="H4" s="2"/>
      <c r="I4" s="10">
        <f>Fahrzeugkosten!A4</f>
        <v>0</v>
      </c>
    </row>
    <row r="5" spans="1:12">
      <c r="A5" s="11">
        <f>Fahrzeugkosten!A4</f>
        <v>0</v>
      </c>
      <c r="B5" s="6">
        <f>SUMMEWENN('Transportauftrag Kalkulation'!B:B, A5, 'Transportauftrag Kalkulation'!I:I)</f>
        <v>0</v>
      </c>
      <c r="C5" s="12">
        <f>ZÄHLENWENN('Transportauftrag Kalkulation'!B:B, A5)</f>
        <v>0</v>
      </c>
      <c r="D5" s="13">
        <f>IFERROR(MITTELWERTWENN('Transportauftrag Kalkulation'!B:B, A5, 'Transportauftrag Kalkulation'!G:G),0)</f>
        <v>0</v>
      </c>
      <c r="E5" s="7">
        <f>Fahrzeugkosten!J4</f>
        <v>0</v>
      </c>
      <c r="G5" s="11" t="s">
        <v>34</v>
      </c>
      <c r="H5" s="6">
        <f>Fahrzeugkosten!F4</f>
        <v>0</v>
      </c>
    </row>
    <row r="6" spans="1:12">
      <c r="A6" s="11">
        <f>Fahrzeugkosten!A5</f>
        <v>0</v>
      </c>
      <c r="B6" s="6">
        <f>SUMMEWENN('Transportauftrag Kalkulation'!B:B, A6, 'Transportauftrag Kalkulation'!I:I)</f>
        <v>0</v>
      </c>
      <c r="C6" s="12">
        <f>ZÄHLENWENN('Transportauftrag Kalkulation'!B:B, A6)</f>
        <v>0</v>
      </c>
      <c r="D6" s="13">
        <f>IFERROR(MITTELWERTWENN('Transportauftrag Kalkulation'!B:B, A6, 'Transportauftrag Kalkulation'!G:G),0)</f>
        <v>0</v>
      </c>
      <c r="E6" s="7">
        <f>Fahrzeugkosten!J5</f>
        <v>0</v>
      </c>
      <c r="G6" s="11" t="s">
        <v>35</v>
      </c>
      <c r="H6" s="6">
        <f>Fahrzeugkosten!G4</f>
        <v>0</v>
      </c>
    </row>
    <row r="7" spans="1:12">
      <c r="A7" s="11">
        <f>Fahrzeugkosten!A6</f>
        <v>0</v>
      </c>
      <c r="B7" s="6">
        <f>SUMMEWENN('Transportauftrag Kalkulation'!B:B, A7, 'Transportauftrag Kalkulation'!I:I)</f>
        <v>0</v>
      </c>
      <c r="C7" s="12">
        <f>ZÄHLENWENN('Transportauftrag Kalkulation'!B:B, A7)</f>
        <v>0</v>
      </c>
      <c r="D7" s="13">
        <f>IFERROR(MITTELWERTWENN('Transportauftrag Kalkulation'!B:B, A7, 'Transportauftrag Kalkulation'!G:G),0)</f>
        <v>0</v>
      </c>
      <c r="E7" s="7">
        <f>Fahrzeugkosten!J6</f>
        <v>0</v>
      </c>
      <c r="G7" s="11" t="s">
        <v>36</v>
      </c>
      <c r="H7" s="6">
        <f>Fahrzeugkosten!H4</f>
        <v>0</v>
      </c>
    </row>
    <row r="8" spans="1:12">
      <c r="A8" s="11">
        <f>Fahrzeugkosten!A7</f>
        <v>0</v>
      </c>
      <c r="B8" s="6">
        <f>SUMMEWENN('Transportauftrag Kalkulation'!B:B, A8, 'Transportauftrag Kalkulation'!I:I)</f>
        <v>0</v>
      </c>
      <c r="C8" s="12">
        <f>ZÄHLENWENN('Transportauftrag Kalkulation'!B:B, A8)</f>
        <v>0</v>
      </c>
      <c r="D8" s="13">
        <f>IFERROR(MITTELWERTWENN('Transportauftrag Kalkulation'!B:B, A8, 'Transportauftrag Kalkulation'!G:G),0)</f>
        <v>0</v>
      </c>
      <c r="E8" s="7">
        <f>Fahrzeugkosten!J7</f>
        <v>0</v>
      </c>
      <c r="G8" s="11" t="s">
        <v>37</v>
      </c>
      <c r="H8" s="6">
        <f>Fahrzeugkosten!I4</f>
        <v>0</v>
      </c>
    </row>
  </sheetData>
  <sheetProtection sheet="1" objects="1" scenarios="1"/>
  <mergeCells count="3">
    <mergeCell ref="A1:L1"/>
    <mergeCell ref="A3:E3"/>
    <mergeCell ref="G4:H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Fahrzeugkosten</vt:lpstr>
      <vt:lpstr>Transportauftrag Kalkulation</vt:lpstr>
      <vt:lpstr>Übersicht</vt:lpstr>
      <vt:lpstr>Fahrzeug_IDs</vt:lpstr>
      <vt:lpstr>Fahrzeugkosten_Tabelle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2025-08-05T09:47:12Z</dcterms:created>
  <dcterms:modified xsi:type="dcterms:W3CDTF">2025-08-05T09:47:12Z</dcterms:modified>
</cp:coreProperties>
</file>