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dienstfahrten mit privat-pkw abrechnung vorlage\"/>
    </mc:Choice>
  </mc:AlternateContent>
  <xr:revisionPtr revIDLastSave="0" documentId="13_ncr:1_{8BD7B914-ABE6-4579-824D-CF7DEDF588D2}" xr6:coauthVersionLast="47" xr6:coauthVersionMax="47" xr10:uidLastSave="{00000000-0000-0000-0000-000000000000}"/>
  <bookViews>
    <workbookView xWindow="2685" yWindow="2190" windowWidth="22785" windowHeight="12030" activeTab="1" xr2:uid="{00000000-000D-0000-FFFF-FFFF00000000}"/>
  </bookViews>
  <sheets>
    <sheet name="Einstellungen" sheetId="1" r:id="rId1"/>
    <sheet name="Fahrtenbuch" sheetId="2" r:id="rId2"/>
    <sheet name="Abrechnung" sheetId="3" r:id="rId3"/>
    <sheet name="Übersicht" sheetId="4" r:id="rId4"/>
  </sheets>
  <definedNames>
    <definedName name="_xlnm.Print_Area" localSheetId="2">Abrechnung!$A$1:$G$40</definedName>
    <definedName name="_xlnm.Print_Area" localSheetId="1">Fahrtenbuch!$A$1:$P$60</definedName>
    <definedName name="CurSymbol">Einstellungen!$B$7</definedName>
    <definedName name="Period_Month">Einstellungen!$B$4</definedName>
    <definedName name="Period_Year">Einstellungen!$B$5</definedName>
    <definedName name="Project_List">Einstellungen!$E$2:$E$100</definedName>
    <definedName name="Purpose_List">Einstellungen!$D$2:$D$100</definedName>
    <definedName name="Rate_km">Einstellungen!$B$6</definedName>
    <definedName name="VAT_Other">Einstellungen!$B$8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3" l="1" a="1"/>
  <c r="B11" i="3" s="1"/>
  <c r="Q19" i="2"/>
  <c r="B12" i="3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A15" i="4"/>
  <c r="B15" i="4" s="1"/>
  <c r="B14" i="4"/>
  <c r="A14" i="4"/>
  <c r="A13" i="4"/>
  <c r="B13" i="4" s="1"/>
  <c r="A12" i="4"/>
  <c r="B12" i="4" s="1"/>
  <c r="A11" i="4"/>
  <c r="A10" i="4"/>
  <c r="A9" i="4"/>
  <c r="A8" i="4"/>
  <c r="A7" i="4"/>
  <c r="A6" i="4"/>
  <c r="B7" i="3"/>
  <c r="B6" i="3"/>
  <c r="B5" i="3"/>
  <c r="B4" i="3"/>
  <c r="B3" i="3"/>
  <c r="P204" i="2"/>
  <c r="O204" i="2"/>
  <c r="I204" i="2"/>
  <c r="H204" i="2"/>
  <c r="L204" i="2" s="1"/>
  <c r="P203" i="2"/>
  <c r="O203" i="2"/>
  <c r="I203" i="2"/>
  <c r="H203" i="2"/>
  <c r="L203" i="2" s="1"/>
  <c r="P202" i="2"/>
  <c r="O202" i="2"/>
  <c r="I202" i="2"/>
  <c r="H202" i="2"/>
  <c r="L202" i="2" s="1"/>
  <c r="P201" i="2"/>
  <c r="O201" i="2"/>
  <c r="I201" i="2"/>
  <c r="H201" i="2"/>
  <c r="L201" i="2" s="1"/>
  <c r="P200" i="2"/>
  <c r="O200" i="2"/>
  <c r="I200" i="2"/>
  <c r="H200" i="2"/>
  <c r="L200" i="2" s="1"/>
  <c r="P199" i="2"/>
  <c r="O199" i="2"/>
  <c r="I199" i="2"/>
  <c r="H199" i="2"/>
  <c r="L199" i="2" s="1"/>
  <c r="P198" i="2"/>
  <c r="O198" i="2"/>
  <c r="I198" i="2"/>
  <c r="H198" i="2"/>
  <c r="L198" i="2" s="1"/>
  <c r="P197" i="2"/>
  <c r="O197" i="2"/>
  <c r="I197" i="2"/>
  <c r="H197" i="2"/>
  <c r="L197" i="2" s="1"/>
  <c r="P196" i="2"/>
  <c r="O196" i="2"/>
  <c r="I196" i="2"/>
  <c r="H196" i="2"/>
  <c r="L196" i="2" s="1"/>
  <c r="P195" i="2"/>
  <c r="O195" i="2"/>
  <c r="I195" i="2"/>
  <c r="H195" i="2"/>
  <c r="L195" i="2" s="1"/>
  <c r="P194" i="2"/>
  <c r="O194" i="2"/>
  <c r="I194" i="2"/>
  <c r="H194" i="2"/>
  <c r="L194" i="2" s="1"/>
  <c r="P193" i="2"/>
  <c r="O193" i="2"/>
  <c r="I193" i="2"/>
  <c r="H193" i="2"/>
  <c r="L193" i="2" s="1"/>
  <c r="P192" i="2"/>
  <c r="O192" i="2"/>
  <c r="I192" i="2"/>
  <c r="H192" i="2"/>
  <c r="L192" i="2" s="1"/>
  <c r="P191" i="2"/>
  <c r="O191" i="2"/>
  <c r="I191" i="2"/>
  <c r="H191" i="2"/>
  <c r="L191" i="2" s="1"/>
  <c r="P190" i="2"/>
  <c r="O190" i="2"/>
  <c r="I190" i="2"/>
  <c r="H190" i="2"/>
  <c r="L190" i="2" s="1"/>
  <c r="P189" i="2"/>
  <c r="O189" i="2"/>
  <c r="I189" i="2"/>
  <c r="H189" i="2"/>
  <c r="L189" i="2" s="1"/>
  <c r="P188" i="2"/>
  <c r="O188" i="2"/>
  <c r="I188" i="2"/>
  <c r="H188" i="2"/>
  <c r="L188" i="2" s="1"/>
  <c r="P187" i="2"/>
  <c r="O187" i="2"/>
  <c r="I187" i="2"/>
  <c r="H187" i="2"/>
  <c r="L187" i="2" s="1"/>
  <c r="P186" i="2"/>
  <c r="O186" i="2"/>
  <c r="I186" i="2"/>
  <c r="H186" i="2"/>
  <c r="L186" i="2" s="1"/>
  <c r="P185" i="2"/>
  <c r="O185" i="2"/>
  <c r="I185" i="2"/>
  <c r="H185" i="2"/>
  <c r="L185" i="2" s="1"/>
  <c r="P184" i="2"/>
  <c r="O184" i="2"/>
  <c r="I184" i="2"/>
  <c r="H184" i="2"/>
  <c r="L184" i="2" s="1"/>
  <c r="P183" i="2"/>
  <c r="O183" i="2"/>
  <c r="I183" i="2"/>
  <c r="H183" i="2"/>
  <c r="L183" i="2" s="1"/>
  <c r="P182" i="2"/>
  <c r="O182" i="2"/>
  <c r="I182" i="2"/>
  <c r="H182" i="2"/>
  <c r="L182" i="2" s="1"/>
  <c r="P181" i="2"/>
  <c r="O181" i="2"/>
  <c r="I181" i="2"/>
  <c r="H181" i="2"/>
  <c r="L181" i="2" s="1"/>
  <c r="P180" i="2"/>
  <c r="O180" i="2"/>
  <c r="I180" i="2"/>
  <c r="H180" i="2"/>
  <c r="L180" i="2" s="1"/>
  <c r="P179" i="2"/>
  <c r="O179" i="2"/>
  <c r="I179" i="2"/>
  <c r="H179" i="2"/>
  <c r="L179" i="2" s="1"/>
  <c r="P178" i="2"/>
  <c r="O178" i="2"/>
  <c r="I178" i="2"/>
  <c r="H178" i="2"/>
  <c r="L178" i="2" s="1"/>
  <c r="P177" i="2"/>
  <c r="O177" i="2"/>
  <c r="I177" i="2"/>
  <c r="H177" i="2"/>
  <c r="L177" i="2" s="1"/>
  <c r="P176" i="2"/>
  <c r="O176" i="2"/>
  <c r="I176" i="2"/>
  <c r="H176" i="2"/>
  <c r="L176" i="2" s="1"/>
  <c r="P175" i="2"/>
  <c r="O175" i="2"/>
  <c r="I175" i="2"/>
  <c r="H175" i="2"/>
  <c r="L175" i="2" s="1"/>
  <c r="P174" i="2"/>
  <c r="O174" i="2"/>
  <c r="I174" i="2"/>
  <c r="H174" i="2"/>
  <c r="L174" i="2" s="1"/>
  <c r="P173" i="2"/>
  <c r="O173" i="2"/>
  <c r="I173" i="2"/>
  <c r="H173" i="2"/>
  <c r="L173" i="2" s="1"/>
  <c r="P172" i="2"/>
  <c r="O172" i="2"/>
  <c r="I172" i="2"/>
  <c r="H172" i="2"/>
  <c r="L172" i="2" s="1"/>
  <c r="P171" i="2"/>
  <c r="O171" i="2"/>
  <c r="I171" i="2"/>
  <c r="H171" i="2"/>
  <c r="L171" i="2" s="1"/>
  <c r="P170" i="2"/>
  <c r="O170" i="2"/>
  <c r="I170" i="2"/>
  <c r="H170" i="2"/>
  <c r="L170" i="2" s="1"/>
  <c r="P169" i="2"/>
  <c r="O169" i="2"/>
  <c r="I169" i="2"/>
  <c r="H169" i="2"/>
  <c r="L169" i="2" s="1"/>
  <c r="P168" i="2"/>
  <c r="O168" i="2"/>
  <c r="I168" i="2"/>
  <c r="H168" i="2"/>
  <c r="L168" i="2" s="1"/>
  <c r="P167" i="2"/>
  <c r="O167" i="2"/>
  <c r="I167" i="2"/>
  <c r="H167" i="2"/>
  <c r="L167" i="2" s="1"/>
  <c r="P166" i="2"/>
  <c r="O166" i="2"/>
  <c r="I166" i="2"/>
  <c r="H166" i="2"/>
  <c r="L166" i="2" s="1"/>
  <c r="P165" i="2"/>
  <c r="O165" i="2"/>
  <c r="I165" i="2"/>
  <c r="H165" i="2"/>
  <c r="L165" i="2" s="1"/>
  <c r="P164" i="2"/>
  <c r="O164" i="2"/>
  <c r="I164" i="2"/>
  <c r="H164" i="2"/>
  <c r="L164" i="2" s="1"/>
  <c r="P163" i="2"/>
  <c r="O163" i="2"/>
  <c r="I163" i="2"/>
  <c r="H163" i="2"/>
  <c r="L163" i="2" s="1"/>
  <c r="P162" i="2"/>
  <c r="O162" i="2"/>
  <c r="I162" i="2"/>
  <c r="H162" i="2"/>
  <c r="L162" i="2" s="1"/>
  <c r="P161" i="2"/>
  <c r="O161" i="2"/>
  <c r="I161" i="2"/>
  <c r="H161" i="2"/>
  <c r="L161" i="2" s="1"/>
  <c r="P160" i="2"/>
  <c r="O160" i="2"/>
  <c r="I160" i="2"/>
  <c r="H160" i="2"/>
  <c r="L160" i="2" s="1"/>
  <c r="P159" i="2"/>
  <c r="O159" i="2"/>
  <c r="I159" i="2"/>
  <c r="H159" i="2"/>
  <c r="L159" i="2" s="1"/>
  <c r="P158" i="2"/>
  <c r="O158" i="2"/>
  <c r="I158" i="2"/>
  <c r="H158" i="2"/>
  <c r="L158" i="2" s="1"/>
  <c r="P157" i="2"/>
  <c r="O157" i="2"/>
  <c r="I157" i="2"/>
  <c r="H157" i="2"/>
  <c r="L157" i="2" s="1"/>
  <c r="P156" i="2"/>
  <c r="O156" i="2"/>
  <c r="I156" i="2"/>
  <c r="H156" i="2"/>
  <c r="L156" i="2" s="1"/>
  <c r="P155" i="2"/>
  <c r="O155" i="2"/>
  <c r="I155" i="2"/>
  <c r="H155" i="2"/>
  <c r="L155" i="2" s="1"/>
  <c r="P154" i="2"/>
  <c r="O154" i="2"/>
  <c r="I154" i="2"/>
  <c r="H154" i="2"/>
  <c r="L154" i="2" s="1"/>
  <c r="P153" i="2"/>
  <c r="O153" i="2"/>
  <c r="I153" i="2"/>
  <c r="H153" i="2"/>
  <c r="L153" i="2" s="1"/>
  <c r="P152" i="2"/>
  <c r="O152" i="2"/>
  <c r="I152" i="2"/>
  <c r="H152" i="2"/>
  <c r="L152" i="2" s="1"/>
  <c r="P151" i="2"/>
  <c r="O151" i="2"/>
  <c r="I151" i="2"/>
  <c r="H151" i="2"/>
  <c r="L151" i="2" s="1"/>
  <c r="P150" i="2"/>
  <c r="O150" i="2"/>
  <c r="I150" i="2"/>
  <c r="H150" i="2"/>
  <c r="L150" i="2" s="1"/>
  <c r="P149" i="2"/>
  <c r="O149" i="2"/>
  <c r="I149" i="2"/>
  <c r="H149" i="2"/>
  <c r="L149" i="2" s="1"/>
  <c r="P148" i="2"/>
  <c r="O148" i="2"/>
  <c r="I148" i="2"/>
  <c r="H148" i="2"/>
  <c r="L148" i="2" s="1"/>
  <c r="P147" i="2"/>
  <c r="O147" i="2"/>
  <c r="I147" i="2"/>
  <c r="H147" i="2"/>
  <c r="L147" i="2" s="1"/>
  <c r="P146" i="2"/>
  <c r="O146" i="2"/>
  <c r="I146" i="2"/>
  <c r="H146" i="2"/>
  <c r="L146" i="2" s="1"/>
  <c r="P145" i="2"/>
  <c r="O145" i="2"/>
  <c r="I145" i="2"/>
  <c r="H145" i="2"/>
  <c r="L145" i="2" s="1"/>
  <c r="P144" i="2"/>
  <c r="O144" i="2"/>
  <c r="I144" i="2"/>
  <c r="H144" i="2"/>
  <c r="L144" i="2" s="1"/>
  <c r="P143" i="2"/>
  <c r="O143" i="2"/>
  <c r="I143" i="2"/>
  <c r="H143" i="2"/>
  <c r="L143" i="2" s="1"/>
  <c r="P142" i="2"/>
  <c r="O142" i="2"/>
  <c r="I142" i="2"/>
  <c r="H142" i="2"/>
  <c r="L142" i="2" s="1"/>
  <c r="P141" i="2"/>
  <c r="O141" i="2"/>
  <c r="I141" i="2"/>
  <c r="H141" i="2"/>
  <c r="L141" i="2" s="1"/>
  <c r="P140" i="2"/>
  <c r="O140" i="2"/>
  <c r="I140" i="2"/>
  <c r="H140" i="2"/>
  <c r="L140" i="2" s="1"/>
  <c r="P139" i="2"/>
  <c r="O139" i="2"/>
  <c r="I139" i="2"/>
  <c r="H139" i="2"/>
  <c r="L139" i="2" s="1"/>
  <c r="P138" i="2"/>
  <c r="O138" i="2"/>
  <c r="I138" i="2"/>
  <c r="H138" i="2"/>
  <c r="L138" i="2" s="1"/>
  <c r="P137" i="2"/>
  <c r="O137" i="2"/>
  <c r="I137" i="2"/>
  <c r="H137" i="2"/>
  <c r="L137" i="2" s="1"/>
  <c r="P136" i="2"/>
  <c r="O136" i="2"/>
  <c r="I136" i="2"/>
  <c r="H136" i="2"/>
  <c r="L136" i="2" s="1"/>
  <c r="P135" i="2"/>
  <c r="O135" i="2"/>
  <c r="I135" i="2"/>
  <c r="H135" i="2"/>
  <c r="L135" i="2" s="1"/>
  <c r="P134" i="2"/>
  <c r="O134" i="2"/>
  <c r="I134" i="2"/>
  <c r="H134" i="2"/>
  <c r="L134" i="2" s="1"/>
  <c r="P133" i="2"/>
  <c r="O133" i="2"/>
  <c r="I133" i="2"/>
  <c r="H133" i="2"/>
  <c r="L133" i="2" s="1"/>
  <c r="P132" i="2"/>
  <c r="O132" i="2"/>
  <c r="I132" i="2"/>
  <c r="H132" i="2"/>
  <c r="L132" i="2" s="1"/>
  <c r="P131" i="2"/>
  <c r="O131" i="2"/>
  <c r="I131" i="2"/>
  <c r="H131" i="2"/>
  <c r="L131" i="2" s="1"/>
  <c r="P130" i="2"/>
  <c r="O130" i="2"/>
  <c r="I130" i="2"/>
  <c r="H130" i="2"/>
  <c r="L130" i="2" s="1"/>
  <c r="P129" i="2"/>
  <c r="O129" i="2"/>
  <c r="I129" i="2"/>
  <c r="H129" i="2"/>
  <c r="L129" i="2" s="1"/>
  <c r="P128" i="2"/>
  <c r="O128" i="2"/>
  <c r="I128" i="2"/>
  <c r="H128" i="2"/>
  <c r="L128" i="2" s="1"/>
  <c r="P127" i="2"/>
  <c r="O127" i="2"/>
  <c r="I127" i="2"/>
  <c r="H127" i="2"/>
  <c r="L127" i="2" s="1"/>
  <c r="P126" i="2"/>
  <c r="O126" i="2"/>
  <c r="I126" i="2"/>
  <c r="H126" i="2"/>
  <c r="L126" i="2" s="1"/>
  <c r="P125" i="2"/>
  <c r="O125" i="2"/>
  <c r="I125" i="2"/>
  <c r="H125" i="2"/>
  <c r="L125" i="2" s="1"/>
  <c r="P124" i="2"/>
  <c r="O124" i="2"/>
  <c r="I124" i="2"/>
  <c r="H124" i="2"/>
  <c r="L124" i="2" s="1"/>
  <c r="P123" i="2"/>
  <c r="O123" i="2"/>
  <c r="I123" i="2"/>
  <c r="H123" i="2"/>
  <c r="L123" i="2" s="1"/>
  <c r="P122" i="2"/>
  <c r="O122" i="2"/>
  <c r="I122" i="2"/>
  <c r="H122" i="2"/>
  <c r="L122" i="2" s="1"/>
  <c r="P121" i="2"/>
  <c r="O121" i="2"/>
  <c r="I121" i="2"/>
  <c r="H121" i="2"/>
  <c r="L121" i="2" s="1"/>
  <c r="P120" i="2"/>
  <c r="O120" i="2"/>
  <c r="I120" i="2"/>
  <c r="H120" i="2"/>
  <c r="L120" i="2" s="1"/>
  <c r="P119" i="2"/>
  <c r="O119" i="2"/>
  <c r="I119" i="2"/>
  <c r="H119" i="2"/>
  <c r="L119" i="2" s="1"/>
  <c r="P118" i="2"/>
  <c r="O118" i="2"/>
  <c r="I118" i="2"/>
  <c r="H118" i="2"/>
  <c r="L118" i="2" s="1"/>
  <c r="P117" i="2"/>
  <c r="O117" i="2"/>
  <c r="I117" i="2"/>
  <c r="H117" i="2"/>
  <c r="L117" i="2" s="1"/>
  <c r="P116" i="2"/>
  <c r="O116" i="2"/>
  <c r="I116" i="2"/>
  <c r="H116" i="2"/>
  <c r="L116" i="2" s="1"/>
  <c r="P115" i="2"/>
  <c r="O115" i="2"/>
  <c r="I115" i="2"/>
  <c r="H115" i="2"/>
  <c r="L115" i="2" s="1"/>
  <c r="P114" i="2"/>
  <c r="O114" i="2"/>
  <c r="I114" i="2"/>
  <c r="H114" i="2"/>
  <c r="L114" i="2" s="1"/>
  <c r="P113" i="2"/>
  <c r="O113" i="2"/>
  <c r="I113" i="2"/>
  <c r="H113" i="2"/>
  <c r="L113" i="2" s="1"/>
  <c r="P112" i="2"/>
  <c r="O112" i="2"/>
  <c r="I112" i="2"/>
  <c r="H112" i="2"/>
  <c r="L112" i="2" s="1"/>
  <c r="P111" i="2"/>
  <c r="O111" i="2"/>
  <c r="I111" i="2"/>
  <c r="H111" i="2"/>
  <c r="L111" i="2" s="1"/>
  <c r="P110" i="2"/>
  <c r="O110" i="2"/>
  <c r="I110" i="2"/>
  <c r="H110" i="2"/>
  <c r="L110" i="2" s="1"/>
  <c r="P109" i="2"/>
  <c r="O109" i="2"/>
  <c r="I109" i="2"/>
  <c r="H109" i="2"/>
  <c r="L109" i="2" s="1"/>
  <c r="P108" i="2"/>
  <c r="O108" i="2"/>
  <c r="I108" i="2"/>
  <c r="H108" i="2"/>
  <c r="L108" i="2" s="1"/>
  <c r="P107" i="2"/>
  <c r="O107" i="2"/>
  <c r="I107" i="2"/>
  <c r="H107" i="2"/>
  <c r="L107" i="2" s="1"/>
  <c r="P106" i="2"/>
  <c r="O106" i="2"/>
  <c r="I106" i="2"/>
  <c r="H106" i="2"/>
  <c r="L106" i="2" s="1"/>
  <c r="P105" i="2"/>
  <c r="O105" i="2"/>
  <c r="I105" i="2"/>
  <c r="H105" i="2"/>
  <c r="L105" i="2" s="1"/>
  <c r="P104" i="2"/>
  <c r="O104" i="2"/>
  <c r="I104" i="2"/>
  <c r="H104" i="2"/>
  <c r="L104" i="2" s="1"/>
  <c r="P103" i="2"/>
  <c r="O103" i="2"/>
  <c r="I103" i="2"/>
  <c r="H103" i="2"/>
  <c r="L103" i="2" s="1"/>
  <c r="P102" i="2"/>
  <c r="O102" i="2"/>
  <c r="I102" i="2"/>
  <c r="H102" i="2"/>
  <c r="L102" i="2" s="1"/>
  <c r="P101" i="2"/>
  <c r="O101" i="2"/>
  <c r="I101" i="2"/>
  <c r="H101" i="2"/>
  <c r="L101" i="2" s="1"/>
  <c r="P100" i="2"/>
  <c r="O100" i="2"/>
  <c r="I100" i="2"/>
  <c r="H100" i="2"/>
  <c r="L100" i="2" s="1"/>
  <c r="P99" i="2"/>
  <c r="O99" i="2"/>
  <c r="I99" i="2"/>
  <c r="H99" i="2"/>
  <c r="L99" i="2" s="1"/>
  <c r="P98" i="2"/>
  <c r="O98" i="2"/>
  <c r="I98" i="2"/>
  <c r="H98" i="2"/>
  <c r="L98" i="2" s="1"/>
  <c r="P97" i="2"/>
  <c r="O97" i="2"/>
  <c r="I97" i="2"/>
  <c r="H97" i="2"/>
  <c r="L97" i="2" s="1"/>
  <c r="P96" i="2"/>
  <c r="O96" i="2"/>
  <c r="I96" i="2"/>
  <c r="H96" i="2"/>
  <c r="L96" i="2" s="1"/>
  <c r="P95" i="2"/>
  <c r="O95" i="2"/>
  <c r="I95" i="2"/>
  <c r="H95" i="2"/>
  <c r="L95" i="2" s="1"/>
  <c r="P94" i="2"/>
  <c r="O94" i="2"/>
  <c r="I94" i="2"/>
  <c r="H94" i="2"/>
  <c r="L94" i="2" s="1"/>
  <c r="P93" i="2"/>
  <c r="O93" i="2"/>
  <c r="I93" i="2"/>
  <c r="H93" i="2"/>
  <c r="L93" i="2" s="1"/>
  <c r="P92" i="2"/>
  <c r="O92" i="2"/>
  <c r="I92" i="2"/>
  <c r="H92" i="2"/>
  <c r="L92" i="2" s="1"/>
  <c r="P91" i="2"/>
  <c r="O91" i="2"/>
  <c r="I91" i="2"/>
  <c r="H91" i="2"/>
  <c r="L91" i="2" s="1"/>
  <c r="P90" i="2"/>
  <c r="O90" i="2"/>
  <c r="I90" i="2"/>
  <c r="H90" i="2"/>
  <c r="L90" i="2" s="1"/>
  <c r="P89" i="2"/>
  <c r="O89" i="2"/>
  <c r="I89" i="2"/>
  <c r="H89" i="2"/>
  <c r="L89" i="2" s="1"/>
  <c r="P88" i="2"/>
  <c r="O88" i="2"/>
  <c r="I88" i="2"/>
  <c r="H88" i="2"/>
  <c r="L88" i="2" s="1"/>
  <c r="P87" i="2"/>
  <c r="O87" i="2"/>
  <c r="I87" i="2"/>
  <c r="H87" i="2"/>
  <c r="L87" i="2" s="1"/>
  <c r="P86" i="2"/>
  <c r="O86" i="2"/>
  <c r="I86" i="2"/>
  <c r="H86" i="2"/>
  <c r="L86" i="2" s="1"/>
  <c r="P85" i="2"/>
  <c r="O85" i="2"/>
  <c r="I85" i="2"/>
  <c r="H85" i="2"/>
  <c r="L85" i="2" s="1"/>
  <c r="P84" i="2"/>
  <c r="O84" i="2"/>
  <c r="I84" i="2"/>
  <c r="H84" i="2"/>
  <c r="L84" i="2" s="1"/>
  <c r="P83" i="2"/>
  <c r="O83" i="2"/>
  <c r="I83" i="2"/>
  <c r="H83" i="2"/>
  <c r="L83" i="2" s="1"/>
  <c r="P82" i="2"/>
  <c r="O82" i="2"/>
  <c r="I82" i="2"/>
  <c r="H82" i="2"/>
  <c r="L82" i="2" s="1"/>
  <c r="P81" i="2"/>
  <c r="O81" i="2"/>
  <c r="I81" i="2"/>
  <c r="H81" i="2"/>
  <c r="L81" i="2" s="1"/>
  <c r="P80" i="2"/>
  <c r="O80" i="2"/>
  <c r="I80" i="2"/>
  <c r="H80" i="2"/>
  <c r="L80" i="2" s="1"/>
  <c r="P79" i="2"/>
  <c r="O79" i="2"/>
  <c r="I79" i="2"/>
  <c r="H79" i="2"/>
  <c r="L79" i="2" s="1"/>
  <c r="P78" i="2"/>
  <c r="O78" i="2"/>
  <c r="I78" i="2"/>
  <c r="H78" i="2"/>
  <c r="L78" i="2" s="1"/>
  <c r="P77" i="2"/>
  <c r="O77" i="2"/>
  <c r="I77" i="2"/>
  <c r="H77" i="2"/>
  <c r="L77" i="2" s="1"/>
  <c r="P76" i="2"/>
  <c r="O76" i="2"/>
  <c r="I76" i="2"/>
  <c r="H76" i="2"/>
  <c r="L76" i="2" s="1"/>
  <c r="P75" i="2"/>
  <c r="O75" i="2"/>
  <c r="I75" i="2"/>
  <c r="H75" i="2"/>
  <c r="L75" i="2" s="1"/>
  <c r="P74" i="2"/>
  <c r="O74" i="2"/>
  <c r="I74" i="2"/>
  <c r="H74" i="2"/>
  <c r="L74" i="2" s="1"/>
  <c r="P73" i="2"/>
  <c r="O73" i="2"/>
  <c r="I73" i="2"/>
  <c r="H73" i="2"/>
  <c r="L73" i="2" s="1"/>
  <c r="P72" i="2"/>
  <c r="O72" i="2"/>
  <c r="I72" i="2"/>
  <c r="H72" i="2"/>
  <c r="L72" i="2" s="1"/>
  <c r="P71" i="2"/>
  <c r="O71" i="2"/>
  <c r="I71" i="2"/>
  <c r="H71" i="2"/>
  <c r="L71" i="2" s="1"/>
  <c r="P70" i="2"/>
  <c r="O70" i="2"/>
  <c r="I70" i="2"/>
  <c r="H70" i="2"/>
  <c r="L70" i="2" s="1"/>
  <c r="P69" i="2"/>
  <c r="O69" i="2"/>
  <c r="I69" i="2"/>
  <c r="H69" i="2"/>
  <c r="L69" i="2" s="1"/>
  <c r="P68" i="2"/>
  <c r="O68" i="2"/>
  <c r="I68" i="2"/>
  <c r="H68" i="2"/>
  <c r="L68" i="2" s="1"/>
  <c r="P67" i="2"/>
  <c r="O67" i="2"/>
  <c r="I67" i="2"/>
  <c r="H67" i="2"/>
  <c r="L67" i="2" s="1"/>
  <c r="P66" i="2"/>
  <c r="O66" i="2"/>
  <c r="I66" i="2"/>
  <c r="H66" i="2"/>
  <c r="L66" i="2" s="1"/>
  <c r="P65" i="2"/>
  <c r="O65" i="2"/>
  <c r="I65" i="2"/>
  <c r="H65" i="2"/>
  <c r="L65" i="2" s="1"/>
  <c r="P64" i="2"/>
  <c r="O64" i="2"/>
  <c r="I64" i="2"/>
  <c r="H64" i="2"/>
  <c r="L64" i="2" s="1"/>
  <c r="P63" i="2"/>
  <c r="O63" i="2"/>
  <c r="I63" i="2"/>
  <c r="H63" i="2"/>
  <c r="L63" i="2" s="1"/>
  <c r="P62" i="2"/>
  <c r="O62" i="2"/>
  <c r="I62" i="2"/>
  <c r="H62" i="2"/>
  <c r="L62" i="2" s="1"/>
  <c r="P61" i="2"/>
  <c r="O61" i="2"/>
  <c r="I61" i="2"/>
  <c r="H61" i="2"/>
  <c r="L61" i="2" s="1"/>
  <c r="P60" i="2"/>
  <c r="O60" i="2"/>
  <c r="I60" i="2"/>
  <c r="H60" i="2"/>
  <c r="L60" i="2" s="1"/>
  <c r="P59" i="2"/>
  <c r="O59" i="2"/>
  <c r="I59" i="2"/>
  <c r="H59" i="2"/>
  <c r="L59" i="2" s="1"/>
  <c r="P58" i="2"/>
  <c r="O58" i="2"/>
  <c r="I58" i="2"/>
  <c r="H58" i="2"/>
  <c r="L58" i="2" s="1"/>
  <c r="P57" i="2"/>
  <c r="O57" i="2"/>
  <c r="I57" i="2"/>
  <c r="H57" i="2"/>
  <c r="L57" i="2" s="1"/>
  <c r="P56" i="2"/>
  <c r="O56" i="2"/>
  <c r="I56" i="2"/>
  <c r="H56" i="2"/>
  <c r="L56" i="2" s="1"/>
  <c r="P55" i="2"/>
  <c r="O55" i="2"/>
  <c r="I55" i="2"/>
  <c r="H55" i="2"/>
  <c r="L55" i="2" s="1"/>
  <c r="P54" i="2"/>
  <c r="O54" i="2"/>
  <c r="I54" i="2"/>
  <c r="H54" i="2"/>
  <c r="L54" i="2" s="1"/>
  <c r="P53" i="2"/>
  <c r="O53" i="2"/>
  <c r="I53" i="2"/>
  <c r="H53" i="2"/>
  <c r="L53" i="2" s="1"/>
  <c r="P52" i="2"/>
  <c r="O52" i="2"/>
  <c r="I52" i="2"/>
  <c r="H52" i="2"/>
  <c r="L52" i="2" s="1"/>
  <c r="P51" i="2"/>
  <c r="O51" i="2"/>
  <c r="I51" i="2"/>
  <c r="H51" i="2"/>
  <c r="L51" i="2" s="1"/>
  <c r="P50" i="2"/>
  <c r="O50" i="2"/>
  <c r="I50" i="2"/>
  <c r="H50" i="2"/>
  <c r="L50" i="2" s="1"/>
  <c r="P49" i="2"/>
  <c r="O49" i="2"/>
  <c r="I49" i="2"/>
  <c r="H49" i="2"/>
  <c r="L49" i="2" s="1"/>
  <c r="P48" i="2"/>
  <c r="O48" i="2"/>
  <c r="I48" i="2"/>
  <c r="H48" i="2"/>
  <c r="L48" i="2" s="1"/>
  <c r="P47" i="2"/>
  <c r="O47" i="2"/>
  <c r="I47" i="2"/>
  <c r="H47" i="2"/>
  <c r="L47" i="2" s="1"/>
  <c r="P46" i="2"/>
  <c r="O46" i="2"/>
  <c r="I46" i="2"/>
  <c r="H46" i="2"/>
  <c r="L46" i="2" s="1"/>
  <c r="P45" i="2"/>
  <c r="O45" i="2"/>
  <c r="I45" i="2"/>
  <c r="H45" i="2"/>
  <c r="L45" i="2" s="1"/>
  <c r="P44" i="2"/>
  <c r="O44" i="2"/>
  <c r="I44" i="2"/>
  <c r="H44" i="2"/>
  <c r="L44" i="2" s="1"/>
  <c r="P43" i="2"/>
  <c r="O43" i="2"/>
  <c r="I43" i="2"/>
  <c r="H43" i="2"/>
  <c r="L43" i="2" s="1"/>
  <c r="P42" i="2"/>
  <c r="O42" i="2"/>
  <c r="I42" i="2"/>
  <c r="H42" i="2"/>
  <c r="L42" i="2" s="1"/>
  <c r="P41" i="2"/>
  <c r="O41" i="2"/>
  <c r="I41" i="2"/>
  <c r="H41" i="2"/>
  <c r="L41" i="2" s="1"/>
  <c r="P40" i="2"/>
  <c r="O40" i="2"/>
  <c r="I40" i="2"/>
  <c r="H40" i="2"/>
  <c r="L40" i="2" s="1"/>
  <c r="P39" i="2"/>
  <c r="O39" i="2"/>
  <c r="I39" i="2"/>
  <c r="H39" i="2"/>
  <c r="L39" i="2" s="1"/>
  <c r="P38" i="2"/>
  <c r="O38" i="2"/>
  <c r="I38" i="2"/>
  <c r="H38" i="2"/>
  <c r="L38" i="2" s="1"/>
  <c r="P37" i="2"/>
  <c r="O37" i="2"/>
  <c r="I37" i="2"/>
  <c r="H37" i="2"/>
  <c r="L37" i="2" s="1"/>
  <c r="P36" i="2"/>
  <c r="O36" i="2"/>
  <c r="I36" i="2"/>
  <c r="H36" i="2"/>
  <c r="L36" i="2" s="1"/>
  <c r="P35" i="2"/>
  <c r="O35" i="2"/>
  <c r="I35" i="2"/>
  <c r="H35" i="2"/>
  <c r="L35" i="2" s="1"/>
  <c r="P34" i="2"/>
  <c r="O34" i="2"/>
  <c r="I34" i="2"/>
  <c r="H34" i="2"/>
  <c r="L34" i="2" s="1"/>
  <c r="P33" i="2"/>
  <c r="O33" i="2"/>
  <c r="I33" i="2"/>
  <c r="H33" i="2"/>
  <c r="L33" i="2" s="1"/>
  <c r="P32" i="2"/>
  <c r="O32" i="2"/>
  <c r="I32" i="2"/>
  <c r="H32" i="2"/>
  <c r="L32" i="2" s="1"/>
  <c r="P31" i="2"/>
  <c r="O31" i="2"/>
  <c r="I31" i="2"/>
  <c r="H31" i="2"/>
  <c r="L31" i="2" s="1"/>
  <c r="P30" i="2"/>
  <c r="O30" i="2"/>
  <c r="I30" i="2"/>
  <c r="H30" i="2"/>
  <c r="L30" i="2" s="1"/>
  <c r="P29" i="2"/>
  <c r="O29" i="2"/>
  <c r="I29" i="2"/>
  <c r="H29" i="2"/>
  <c r="L29" i="2" s="1"/>
  <c r="P28" i="2"/>
  <c r="O28" i="2"/>
  <c r="I28" i="2"/>
  <c r="H28" i="2"/>
  <c r="L28" i="2" s="1"/>
  <c r="P27" i="2"/>
  <c r="O27" i="2"/>
  <c r="I27" i="2"/>
  <c r="H27" i="2"/>
  <c r="L27" i="2" s="1"/>
  <c r="P26" i="2"/>
  <c r="O26" i="2"/>
  <c r="I26" i="2"/>
  <c r="H26" i="2"/>
  <c r="L26" i="2" s="1"/>
  <c r="P25" i="2"/>
  <c r="O25" i="2"/>
  <c r="I25" i="2"/>
  <c r="H25" i="2"/>
  <c r="L25" i="2" s="1"/>
  <c r="P24" i="2"/>
  <c r="O24" i="2"/>
  <c r="I24" i="2"/>
  <c r="H24" i="2"/>
  <c r="L24" i="2" s="1"/>
  <c r="P23" i="2"/>
  <c r="O23" i="2"/>
  <c r="I23" i="2"/>
  <c r="H23" i="2"/>
  <c r="L23" i="2" s="1"/>
  <c r="P22" i="2"/>
  <c r="O22" i="2"/>
  <c r="I22" i="2"/>
  <c r="H22" i="2"/>
  <c r="L22" i="2" s="1"/>
  <c r="P21" i="2"/>
  <c r="O21" i="2"/>
  <c r="I21" i="2"/>
  <c r="H21" i="2"/>
  <c r="L21" i="2" s="1"/>
  <c r="P20" i="2"/>
  <c r="O20" i="2"/>
  <c r="I20" i="2"/>
  <c r="H20" i="2"/>
  <c r="L20" i="2" s="1"/>
  <c r="P19" i="2"/>
  <c r="O19" i="2"/>
  <c r="I19" i="2"/>
  <c r="H19" i="2"/>
  <c r="L19" i="2" s="1"/>
  <c r="P18" i="2"/>
  <c r="O18" i="2"/>
  <c r="I18" i="2"/>
  <c r="H18" i="2"/>
  <c r="L18" i="2" s="1"/>
  <c r="P17" i="2"/>
  <c r="O17" i="2"/>
  <c r="I17" i="2"/>
  <c r="H17" i="2"/>
  <c r="L17" i="2" s="1"/>
  <c r="P16" i="2"/>
  <c r="O16" i="2"/>
  <c r="I16" i="2"/>
  <c r="H16" i="2"/>
  <c r="L16" i="2" s="1"/>
  <c r="P15" i="2"/>
  <c r="O15" i="2"/>
  <c r="I15" i="2"/>
  <c r="H15" i="2"/>
  <c r="L15" i="2" s="1"/>
  <c r="P14" i="2"/>
  <c r="O14" i="2"/>
  <c r="I14" i="2"/>
  <c r="H14" i="2"/>
  <c r="L14" i="2" s="1"/>
  <c r="P13" i="2"/>
  <c r="O13" i="2"/>
  <c r="I13" i="2"/>
  <c r="H13" i="2"/>
  <c r="L13" i="2" s="1"/>
  <c r="P12" i="2"/>
  <c r="O12" i="2"/>
  <c r="I12" i="2"/>
  <c r="H12" i="2"/>
  <c r="L12" i="2" s="1"/>
  <c r="P11" i="2"/>
  <c r="O11" i="2"/>
  <c r="I11" i="2"/>
  <c r="H11" i="2"/>
  <c r="L11" i="2" s="1"/>
  <c r="P10" i="2"/>
  <c r="O10" i="2"/>
  <c r="I10" i="2"/>
  <c r="H10" i="2"/>
  <c r="L10" i="2" s="1"/>
  <c r="P9" i="2"/>
  <c r="O9" i="2"/>
  <c r="I9" i="2"/>
  <c r="H9" i="2"/>
  <c r="L9" i="2" s="1"/>
  <c r="P8" i="2"/>
  <c r="O8" i="2"/>
  <c r="I8" i="2"/>
  <c r="H8" i="2"/>
  <c r="L8" i="2" s="1"/>
  <c r="P7" i="2"/>
  <c r="O7" i="2"/>
  <c r="I7" i="2"/>
  <c r="H7" i="2"/>
  <c r="L7" i="2" s="1"/>
  <c r="P6" i="2"/>
  <c r="O6" i="2"/>
  <c r="I6" i="2"/>
  <c r="H6" i="2"/>
  <c r="L6" i="2" s="1"/>
  <c r="P5" i="2"/>
  <c r="O5" i="2"/>
  <c r="I5" i="2"/>
  <c r="H5" i="2"/>
  <c r="A2" i="2"/>
  <c r="B6" i="4" l="1"/>
  <c r="B7" i="4"/>
  <c r="B39" i="4"/>
  <c r="B8" i="4"/>
  <c r="B9" i="4"/>
  <c r="B10" i="4"/>
  <c r="B11" i="4"/>
  <c r="B32" i="4"/>
  <c r="B50" i="4"/>
  <c r="B52" i="4"/>
  <c r="B51" i="4"/>
  <c r="B34" i="4"/>
  <c r="B36" i="4"/>
  <c r="B37" i="4"/>
  <c r="B31" i="4"/>
  <c r="L5" i="2"/>
  <c r="B33" i="4"/>
  <c r="B10" i="3"/>
  <c r="B35" i="4"/>
  <c r="B13" i="3"/>
  <c r="B38" i="4"/>
  <c r="B23" i="4"/>
  <c r="B43" i="4"/>
  <c r="B44" i="4"/>
  <c r="B24" i="4"/>
  <c r="B25" i="4"/>
  <c r="B45" i="4"/>
  <c r="B26" i="4"/>
  <c r="B46" i="4"/>
  <c r="B27" i="4"/>
  <c r="B47" i="4"/>
  <c r="B40" i="4"/>
  <c r="B41" i="4"/>
  <c r="B22" i="4"/>
  <c r="B42" i="4"/>
  <c r="B28" i="4"/>
  <c r="B48" i="4"/>
  <c r="B29" i="4"/>
  <c r="B49" i="4"/>
  <c r="B30" i="4"/>
  <c r="B14" i="3" l="1"/>
  <c r="B15" i="3" s="1"/>
  <c r="B16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<sst xmlns="http://schemas.openxmlformats.org/spreadsheetml/2006/main" count="166" uniqueCount="90">
  <si>
    <t>Firma/Unternehmen:</t>
  </si>
  <si>
    <t>Beispielfirma GmbH</t>
  </si>
  <si>
    <t>Zweck der Fahrt (Liste)</t>
  </si>
  <si>
    <t>Projekt/Kunde (Liste)</t>
  </si>
  <si>
    <t>Mitarbeiter:</t>
  </si>
  <si>
    <t>Max Mustermann</t>
  </si>
  <si>
    <t>Kunde</t>
  </si>
  <si>
    <t>Projekt Alpha</t>
  </si>
  <si>
    <t>Fahrzeug (Marke/Modell/Kennz.):</t>
  </si>
  <si>
    <t>VW Golf – M-AB 1234</t>
  </si>
  <si>
    <t>Lieferung</t>
  </si>
  <si>
    <t>Projekt Beta</t>
  </si>
  <si>
    <t>Abrechnungsmonat (Monat):</t>
  </si>
  <si>
    <t>Meeting</t>
  </si>
  <si>
    <t>Kunde Müller</t>
  </si>
  <si>
    <t>Abrechnungsjahr (Jahr):</t>
  </si>
  <si>
    <t>Schulung</t>
  </si>
  <si>
    <t>Kunde Schmidt</t>
  </si>
  <si>
    <t>Kilometersatz (€/km):</t>
  </si>
  <si>
    <t>Standortwechsel</t>
  </si>
  <si>
    <t>Interne Aufgabe</t>
  </si>
  <si>
    <t>Währungssymbol:</t>
  </si>
  <si>
    <t>€</t>
  </si>
  <si>
    <t>Sonstiges</t>
  </si>
  <si>
    <t>MwSt. auf sonstige Kosten (% – optional):</t>
  </si>
  <si>
    <t>Fahrtenbuch – Dienstfahrten mit Privat-PKW</t>
  </si>
  <si>
    <t>Datum</t>
  </si>
  <si>
    <t>Startort</t>
  </si>
  <si>
    <t>Zielort</t>
  </si>
  <si>
    <t>Zweck</t>
  </si>
  <si>
    <t>Projekt/Kunde</t>
  </si>
  <si>
    <t>Start-KM</t>
  </si>
  <si>
    <t>End-KM</t>
  </si>
  <si>
    <t>Strecke (km)</t>
  </si>
  <si>
    <t>Kilometersatz (€/km)</t>
  </si>
  <si>
    <t>Parken/Maut (€)</t>
  </si>
  <si>
    <t>Sonstige Kosten (€)</t>
  </si>
  <si>
    <t>Gesamt (€)</t>
  </si>
  <si>
    <t>Beleg-Nr.</t>
  </si>
  <si>
    <t>Notizen</t>
  </si>
  <si>
    <t>Monat</t>
  </si>
  <si>
    <t>Jahr</t>
  </si>
  <si>
    <t>Augsburg</t>
  </si>
  <si>
    <t>Ingolstadt</t>
  </si>
  <si>
    <t>BELEG-1001</t>
  </si>
  <si>
    <t>Materiallieferung</t>
  </si>
  <si>
    <t>München</t>
  </si>
  <si>
    <t>Starnberg</t>
  </si>
  <si>
    <t>BELEG-1002</t>
  </si>
  <si>
    <t>Kundenbesuch</t>
  </si>
  <si>
    <t>BELEG-1003</t>
  </si>
  <si>
    <t>Interner Termin</t>
  </si>
  <si>
    <t>BELEG-1004</t>
  </si>
  <si>
    <t>Angebotsbesprechung</t>
  </si>
  <si>
    <t>Regensburg</t>
  </si>
  <si>
    <t>BELEG-1005</t>
  </si>
  <si>
    <t>BELEG-1006</t>
  </si>
  <si>
    <t>BELEG-1007</t>
  </si>
  <si>
    <t>BELEG-1008</t>
  </si>
  <si>
    <t>Nürnberg</t>
  </si>
  <si>
    <t>BELEG-1009</t>
  </si>
  <si>
    <t>BELEG-1010</t>
  </si>
  <si>
    <t>Schulung vor Ort</t>
  </si>
  <si>
    <t>Freising</t>
  </si>
  <si>
    <t>BELEG-1011</t>
  </si>
  <si>
    <t>BELEG-1012</t>
  </si>
  <si>
    <t>BELEG-1013</t>
  </si>
  <si>
    <t>BELEG-1014</t>
  </si>
  <si>
    <t>BELEG-1015</t>
  </si>
  <si>
    <t>Abrechnung – Monatsübersicht</t>
  </si>
  <si>
    <t>Firma:</t>
  </si>
  <si>
    <t>Fahrzeug:</t>
  </si>
  <si>
    <t>Abrechnungsmonat:</t>
  </si>
  <si>
    <t>Kilometersatz:</t>
  </si>
  <si>
    <t>Totals für den Zeitraum</t>
  </si>
  <si>
    <t>Gesamt-Kilometer</t>
  </si>
  <si>
    <t>Kilometergeld</t>
  </si>
  <si>
    <t>Parken/Maut</t>
  </si>
  <si>
    <t>Sonstige Kosten</t>
  </si>
  <si>
    <t>Zwischensumme</t>
  </si>
  <si>
    <t>MwSt. (optional)</t>
  </si>
  <si>
    <t>Gesamtbetrag</t>
  </si>
  <si>
    <t>Details (gefiltert nach Monat/Jahr)</t>
  </si>
  <si>
    <t>Kilometergeld (€)</t>
  </si>
  <si>
    <t>Sonstige (€)</t>
  </si>
  <si>
    <t>Übersicht – Analysen</t>
  </si>
  <si>
    <t>KM nach Zweck (aktueller Zeitraum)</t>
  </si>
  <si>
    <t>Kilometer</t>
  </si>
  <si>
    <t>KM pro Tag (aktueller Zeitraum)</t>
  </si>
  <si>
    <t>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</si>
</sst>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#,##0.00"/>
    <numFmt numFmtId="165" formatCode="dd\.mm\.yyyy"/>
    <numFmt numFmtId="166" formatCode="#,##0.0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4"/>
      <color rgb="FFFFFFFF"/>
      <name val="Calibri"/>
    </font>
    <font>
      <b/>
      <sz val="11"/>
      <color rgb="FFFFFFFF"/>
      <name val="Calibri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484E"/>
      </patternFill>
    </fill>
  </fills>
  <borders count="2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right" vertical="center"/>
    </xf>
    <xf numFmtId="0" fontId="1" fillId="0" borderId="0" xfId="0" applyFont="1"/>
    <xf numFmtId="164" fontId="0" fillId="0" borderId="0" xfId="0" applyNumberFormat="1"/>
    <xf numFmtId="10" fontId="0" fillId="0" borderId="0" xfId="0" applyNumberFormat="1"/>
    <xf numFmtId="0" fontId="0" fillId="0" borderId="0" xfId="0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165" fontId="0" fillId="0" borderId="0" xfId="0" applyNumberFormat="1"/>
    <xf numFmtId="166" fontId="0" fillId="0" borderId="0" xfId="0" applyNumberFormat="1"/>
    <xf numFmtId="164" fontId="0" fillId="0" borderId="0" xfId="0" applyNumberForma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0" fillId="0" borderId="0" xfId="0"/>
    <xf numFmtId="0" fontId="0" fillId="0" borderId="0" xfId="0" applyAlignment="1">
      <alignment horizontal="left"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numFmt numFmtId="0" formatCode="General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ln>
              <a:prstDash val="solid"/>
            </a:ln>
          </c:spPr>
          <c:invertIfNegative val="0"/>
          <c:cat>
            <c:strRef>
              <c:f>Übersicht!$A$6:$A$16</c:f>
              <c:strCache>
                <c:ptCount val="6"/>
                <c:pt idx="0">
                  <c:v>Kunde</c:v>
                </c:pt>
                <c:pt idx="1">
                  <c:v>Lieferung</c:v>
                </c:pt>
                <c:pt idx="2">
                  <c:v>Meeting</c:v>
                </c:pt>
                <c:pt idx="3">
                  <c:v>Schulung</c:v>
                </c:pt>
                <c:pt idx="4">
                  <c:v>Standortwechsel</c:v>
                </c:pt>
                <c:pt idx="5">
                  <c:v>Sonstiges</c:v>
                </c:pt>
              </c:strCache>
            </c:strRef>
          </c:cat>
          <c:val>
            <c:numRef>
              <c:f>Übersicht!$B$6:$B$16</c:f>
              <c:numCache>
                <c:formatCode>#,##0.0</c:formatCode>
                <c:ptCount val="11"/>
                <c:pt idx="0">
                  <c:v>90</c:v>
                </c:pt>
                <c:pt idx="1">
                  <c:v>177</c:v>
                </c:pt>
                <c:pt idx="2">
                  <c:v>132</c:v>
                </c:pt>
                <c:pt idx="3">
                  <c:v>139</c:v>
                </c:pt>
                <c:pt idx="4">
                  <c:v>153</c:v>
                </c:pt>
                <c:pt idx="5">
                  <c:v>60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EC-49D8-BD80-E38822A7C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numFmt formatCode="#,##0.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prstDash val="solid"/>
            </a:ln>
          </c:spPr>
          <c:marker>
            <c:symbol val="none"/>
          </c:marker>
          <c:cat>
            <c:numRef>
              <c:f>Übersicht!$A$22:$A$52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Übersicht!$B$22:$B$52</c:f>
              <c:numCache>
                <c:formatCode>#,##0.0</c:formatCode>
                <c:ptCount val="31"/>
                <c:pt idx="0">
                  <c:v>0</c:v>
                </c:pt>
                <c:pt idx="1">
                  <c:v>187</c:v>
                </c:pt>
                <c:pt idx="2">
                  <c:v>48</c:v>
                </c:pt>
                <c:pt idx="3">
                  <c:v>48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90</c:v>
                </c:pt>
                <c:pt idx="8">
                  <c:v>0</c:v>
                </c:pt>
                <c:pt idx="9">
                  <c:v>90</c:v>
                </c:pt>
                <c:pt idx="10">
                  <c:v>12</c:v>
                </c:pt>
                <c:pt idx="11">
                  <c:v>0</c:v>
                </c:pt>
                <c:pt idx="12">
                  <c:v>0</c:v>
                </c:pt>
                <c:pt idx="13">
                  <c:v>90</c:v>
                </c:pt>
                <c:pt idx="14">
                  <c:v>22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122</c:v>
                </c:pt>
                <c:pt idx="19">
                  <c:v>27</c:v>
                </c:pt>
                <c:pt idx="20">
                  <c:v>0</c:v>
                </c:pt>
                <c:pt idx="21">
                  <c:v>15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99-4BD4-9DD3-90C3FDCF3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numFmt formatCode="#,##0.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3</xdr:row>
      <xdr:rowOff>0</xdr:rowOff>
    </xdr:from>
    <xdr:ext cx="6480000" cy="36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0</xdr:colOff>
      <xdr:row>19</xdr:row>
      <xdr:rowOff>0</xdr:rowOff>
    </xdr:from>
    <xdr:ext cx="7920000" cy="360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Fahrten" displayName="T_Fahrten" ref="A4:Q204">
  <autoFilter ref="A4:Q204" xr:uid="{00000000-0009-0000-0100-000001000000}"/>
  <tableColumns count="17">
    <tableColumn id="1" xr3:uid="{00000000-0010-0000-0000-000001000000}" name="Datum"/>
    <tableColumn id="2" xr3:uid="{00000000-0010-0000-0000-000002000000}" name="Startort"/>
    <tableColumn id="3" xr3:uid="{00000000-0010-0000-0000-000003000000}" name="Zielort"/>
    <tableColumn id="4" xr3:uid="{00000000-0010-0000-0000-000004000000}" name="Zweck"/>
    <tableColumn id="5" xr3:uid="{00000000-0010-0000-0000-000005000000}" name="Projekt/Kunde"/>
    <tableColumn id="6" xr3:uid="{00000000-0010-0000-0000-000006000000}" name="Start-KM"/>
    <tableColumn id="7" xr3:uid="{00000000-0010-0000-0000-000007000000}" name="End-KM"/>
    <tableColumn id="8" xr3:uid="{00000000-0010-0000-0000-000008000000}" name="Strecke (km)"/>
    <tableColumn id="9" xr3:uid="{00000000-0010-0000-0000-000009000000}" name="Kilometersatz (€/km)"/>
    <tableColumn id="10" xr3:uid="{00000000-0010-0000-0000-00000A000000}" name="Parken/Maut (€)"/>
    <tableColumn id="11" xr3:uid="{00000000-0010-0000-0000-00000B000000}" name="Sonstige Kosten (€)"/>
    <tableColumn id="12" xr3:uid="{00000000-0010-0000-0000-00000C000000}" name="Gesamt (€)"/>
    <tableColumn id="13" xr3:uid="{00000000-0010-0000-0000-00000D000000}" name="Beleg-Nr."/>
    <tableColumn id="14" xr3:uid="{00000000-0010-0000-0000-00000E000000}" name="Notizen"/>
    <tableColumn id="15" xr3:uid="{00000000-0010-0000-0000-00000F000000}" name="Monat"/>
    <tableColumn id="16" xr3:uid="{00000000-0010-0000-0000-000010000000}" name="Jahr"/>
    <tableColumn id="17" xr3:uid="{BA2EB65E-BB1E-4263-85A2-98FD3AAD65D4}" name="Kilometergeld (€)" dataDxfId="0">
      <calculatedColumnFormula>IF(H5&gt;0,H5*I5,0)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workbookViewId="0">
      <pane xSplit="1" topLeftCell="B1" activePane="topRight" state="frozen"/>
      <selection pane="topRight"/>
    </sheetView>
  </sheetViews>
  <sheetFormatPr baseColWidth="10" defaultColWidth="9.140625" defaultRowHeight="15" x14ac:dyDescent="0.25"/>
  <cols>
    <col min="1" max="6" width="30" customWidth="1"/>
  </cols>
  <sheetData>
    <row r="1" spans="1:5" x14ac:dyDescent="0.25">
      <c r="A1" s="1" t="s">
        <v>0</v>
      </c>
      <c r="B1" t="s">
        <v>1</v>
      </c>
      <c r="D1" s="2" t="s">
        <v>2</v>
      </c>
      <c r="E1" s="2" t="s">
        <v>3</v>
      </c>
    </row>
    <row r="2" spans="1:5" x14ac:dyDescent="0.25">
      <c r="A2" s="1" t="s">
        <v>4</v>
      </c>
      <c r="B2" t="s">
        <v>5</v>
      </c>
      <c r="D2" t="s">
        <v>6</v>
      </c>
      <c r="E2" t="s">
        <v>7</v>
      </c>
    </row>
    <row r="3" spans="1:5" x14ac:dyDescent="0.25">
      <c r="A3" s="1" t="s">
        <v>8</v>
      </c>
      <c r="B3" t="s">
        <v>9</v>
      </c>
      <c r="D3" t="s">
        <v>10</v>
      </c>
      <c r="E3" t="s">
        <v>11</v>
      </c>
    </row>
    <row r="4" spans="1:5" x14ac:dyDescent="0.25">
      <c r="A4" s="1" t="s">
        <v>12</v>
      </c>
      <c r="B4">
        <v>8</v>
      </c>
      <c r="D4" t="s">
        <v>13</v>
      </c>
      <c r="E4" t="s">
        <v>14</v>
      </c>
    </row>
    <row r="5" spans="1:5" x14ac:dyDescent="0.25">
      <c r="A5" s="1" t="s">
        <v>15</v>
      </c>
      <c r="B5">
        <v>2025</v>
      </c>
      <c r="D5" t="s">
        <v>16</v>
      </c>
      <c r="E5" t="s">
        <v>17</v>
      </c>
    </row>
    <row r="6" spans="1:5" x14ac:dyDescent="0.25">
      <c r="A6" s="1" t="s">
        <v>18</v>
      </c>
      <c r="B6" s="3">
        <v>0.35</v>
      </c>
      <c r="D6" t="s">
        <v>19</v>
      </c>
      <c r="E6" t="s">
        <v>20</v>
      </c>
    </row>
    <row r="7" spans="1:5" x14ac:dyDescent="0.25">
      <c r="A7" s="1" t="s">
        <v>21</v>
      </c>
      <c r="B7" t="s">
        <v>22</v>
      </c>
      <c r="D7" t="s">
        <v>23</v>
      </c>
    </row>
    <row r="8" spans="1:5" x14ac:dyDescent="0.25">
      <c r="A8" s="1" t="s">
        <v>24</v>
      </c>
      <c r="B8" s="4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04"/>
  <sheetViews>
    <sheetView tabSelected="1" workbookViewId="0">
      <pane ySplit="4" topLeftCell="A5" activePane="bottomLeft" state="frozen"/>
      <selection pane="bottomLeft" activeCell="Q5" sqref="Q5"/>
    </sheetView>
  </sheetViews>
  <sheetFormatPr baseColWidth="10" defaultColWidth="9.140625" defaultRowHeight="15" x14ac:dyDescent="0.25"/>
  <cols>
    <col min="1" max="16" width="18" customWidth="1"/>
    <col min="17" max="17" width="19" bestFit="1" customWidth="1"/>
  </cols>
  <sheetData>
    <row r="1" spans="1:17" ht="18.75" x14ac:dyDescent="0.25">
      <c r="A1" s="11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x14ac:dyDescent="0.25">
      <c r="A2" s="13" t="str">
        <f>CONCATENATE("Firma: ",Einstellungen!B1,"   Mitarbeiter: ",Einstellungen!B2,"   Fahrzeug: ",Einstellungen!B3,"   Zeitraum: ",TEXT(DATE(Einstellungen!B5,Einstellungen!B4,1),"MMMM yyyy"))</f>
        <v>Firma: Beispielfirma GmbH   Mitarbeiter: Max Mustermann   Fahrzeug: VW Golf – M-AB 1234   Zeitraum: agosto yyyy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4" spans="1:17" x14ac:dyDescent="0.25">
      <c r="A4" s="6" t="s">
        <v>26</v>
      </c>
      <c r="B4" s="6" t="s">
        <v>27</v>
      </c>
      <c r="C4" s="6" t="s">
        <v>28</v>
      </c>
      <c r="D4" s="6" t="s">
        <v>29</v>
      </c>
      <c r="E4" s="6" t="s">
        <v>30</v>
      </c>
      <c r="F4" s="6" t="s">
        <v>31</v>
      </c>
      <c r="G4" s="6" t="s">
        <v>32</v>
      </c>
      <c r="H4" s="6" t="s">
        <v>33</v>
      </c>
      <c r="I4" s="6" t="s">
        <v>34</v>
      </c>
      <c r="J4" s="6" t="s">
        <v>35</v>
      </c>
      <c r="K4" s="6" t="s">
        <v>36</v>
      </c>
      <c r="L4" s="6" t="s">
        <v>37</v>
      </c>
      <c r="M4" s="6" t="s">
        <v>38</v>
      </c>
      <c r="N4" s="6" t="s">
        <v>39</v>
      </c>
      <c r="O4" s="6" t="s">
        <v>40</v>
      </c>
      <c r="P4" s="6" t="s">
        <v>41</v>
      </c>
      <c r="Q4" s="15" t="s">
        <v>83</v>
      </c>
    </row>
    <row r="5" spans="1:17" x14ac:dyDescent="0.25">
      <c r="A5" s="7">
        <v>45880</v>
      </c>
      <c r="B5" t="s">
        <v>42</v>
      </c>
      <c r="C5" t="s">
        <v>43</v>
      </c>
      <c r="D5" t="s">
        <v>23</v>
      </c>
      <c r="E5" t="s">
        <v>7</v>
      </c>
      <c r="F5" s="8">
        <v>35000</v>
      </c>
      <c r="G5" s="8">
        <v>35012</v>
      </c>
      <c r="H5" s="8">
        <f t="shared" ref="H5:H36" si="0">IF(AND(F5&gt;0,G5&gt;0),G5-F5,"")</f>
        <v>12</v>
      </c>
      <c r="I5" s="3">
        <f t="shared" ref="I5:I36" si="1">Rate_km</f>
        <v>0.35</v>
      </c>
      <c r="J5" s="3">
        <v>8</v>
      </c>
      <c r="K5" s="3">
        <v>0</v>
      </c>
      <c r="L5" s="3">
        <f t="shared" ref="L5:L36" si="2">ROUND(IFERROR(H5,0)*IFERROR(I5,0)+IFERROR(J5,0)+IFERROR(K5,0),2)</f>
        <v>12.2</v>
      </c>
      <c r="M5" t="s">
        <v>44</v>
      </c>
      <c r="N5" t="s">
        <v>45</v>
      </c>
      <c r="O5">
        <f t="shared" ref="O5:O36" si="3">IF(A5&gt;0,MONTH(A5),"")</f>
        <v>8</v>
      </c>
      <c r="P5">
        <f t="shared" ref="P5:P36" si="4">IF(A5&gt;0,YEAR(A5),"")</f>
        <v>2025</v>
      </c>
      <c r="Q5">
        <f t="shared" ref="Q5:Q36" si="5">IF(H5&gt;0,H5*I5,0)</f>
        <v>4.1999999999999993</v>
      </c>
    </row>
    <row r="6" spans="1:17" x14ac:dyDescent="0.25">
      <c r="A6" s="7">
        <v>45888</v>
      </c>
      <c r="B6" t="s">
        <v>46</v>
      </c>
      <c r="C6" t="s">
        <v>47</v>
      </c>
      <c r="D6" t="s">
        <v>10</v>
      </c>
      <c r="E6" t="s">
        <v>7</v>
      </c>
      <c r="F6" s="8">
        <v>35012</v>
      </c>
      <c r="G6" s="8">
        <v>35024</v>
      </c>
      <c r="H6" s="8">
        <f t="shared" si="0"/>
        <v>12</v>
      </c>
      <c r="I6" s="3">
        <f t="shared" si="1"/>
        <v>0.35</v>
      </c>
      <c r="J6" s="3">
        <v>5</v>
      </c>
      <c r="K6" s="3">
        <v>3</v>
      </c>
      <c r="L6" s="3">
        <f t="shared" si="2"/>
        <v>12.2</v>
      </c>
      <c r="M6" t="s">
        <v>48</v>
      </c>
      <c r="N6" t="s">
        <v>49</v>
      </c>
      <c r="O6">
        <f t="shared" si="3"/>
        <v>8</v>
      </c>
      <c r="P6">
        <f t="shared" si="4"/>
        <v>2025</v>
      </c>
      <c r="Q6">
        <f t="shared" si="5"/>
        <v>4.1999999999999993</v>
      </c>
    </row>
    <row r="7" spans="1:17" x14ac:dyDescent="0.25">
      <c r="A7" s="7">
        <v>45877</v>
      </c>
      <c r="B7" t="s">
        <v>46</v>
      </c>
      <c r="C7" t="s">
        <v>47</v>
      </c>
      <c r="D7" t="s">
        <v>16</v>
      </c>
      <c r="E7" t="s">
        <v>7</v>
      </c>
      <c r="F7" s="8">
        <v>35024</v>
      </c>
      <c r="G7" s="8">
        <v>35114</v>
      </c>
      <c r="H7" s="8">
        <f t="shared" si="0"/>
        <v>90</v>
      </c>
      <c r="I7" s="3">
        <f t="shared" si="1"/>
        <v>0.35</v>
      </c>
      <c r="J7" s="3">
        <v>0</v>
      </c>
      <c r="K7" s="3">
        <v>0</v>
      </c>
      <c r="L7" s="3">
        <f t="shared" si="2"/>
        <v>31.5</v>
      </c>
      <c r="M7" t="s">
        <v>50</v>
      </c>
      <c r="N7" t="s">
        <v>51</v>
      </c>
      <c r="O7">
        <f t="shared" si="3"/>
        <v>8</v>
      </c>
      <c r="P7">
        <f t="shared" si="4"/>
        <v>2025</v>
      </c>
      <c r="Q7">
        <f t="shared" si="5"/>
        <v>31.499999999999996</v>
      </c>
    </row>
    <row r="8" spans="1:17" x14ac:dyDescent="0.25">
      <c r="A8" s="7">
        <v>45871</v>
      </c>
      <c r="B8" t="s">
        <v>43</v>
      </c>
      <c r="C8" t="s">
        <v>47</v>
      </c>
      <c r="D8" t="s">
        <v>16</v>
      </c>
      <c r="E8" t="s">
        <v>7</v>
      </c>
      <c r="F8" s="8">
        <v>35114</v>
      </c>
      <c r="G8" s="8">
        <v>35136</v>
      </c>
      <c r="H8" s="8">
        <f t="shared" si="0"/>
        <v>22</v>
      </c>
      <c r="I8" s="3">
        <f t="shared" si="1"/>
        <v>0.35</v>
      </c>
      <c r="J8" s="3">
        <v>0</v>
      </c>
      <c r="K8" s="3">
        <v>6.5</v>
      </c>
      <c r="L8" s="3">
        <f t="shared" si="2"/>
        <v>14.2</v>
      </c>
      <c r="M8" t="s">
        <v>52</v>
      </c>
      <c r="N8" t="s">
        <v>53</v>
      </c>
      <c r="O8">
        <f t="shared" si="3"/>
        <v>8</v>
      </c>
      <c r="P8">
        <f t="shared" si="4"/>
        <v>2025</v>
      </c>
      <c r="Q8">
        <f t="shared" si="5"/>
        <v>7.6999999999999993</v>
      </c>
    </row>
    <row r="9" spans="1:17" x14ac:dyDescent="0.25">
      <c r="A9" s="7">
        <v>45879</v>
      </c>
      <c r="B9" t="s">
        <v>54</v>
      </c>
      <c r="C9" t="s">
        <v>42</v>
      </c>
      <c r="D9" t="s">
        <v>19</v>
      </c>
      <c r="E9" t="s">
        <v>7</v>
      </c>
      <c r="F9" s="8">
        <v>35136</v>
      </c>
      <c r="G9" s="8">
        <v>35226</v>
      </c>
      <c r="H9" s="8">
        <f t="shared" si="0"/>
        <v>90</v>
      </c>
      <c r="I9" s="3">
        <f t="shared" si="1"/>
        <v>0.35</v>
      </c>
      <c r="J9" s="3">
        <v>2.5</v>
      </c>
      <c r="K9" s="3">
        <v>6.5</v>
      </c>
      <c r="L9" s="3">
        <f t="shared" si="2"/>
        <v>40.5</v>
      </c>
      <c r="M9" t="s">
        <v>55</v>
      </c>
      <c r="N9" t="s">
        <v>53</v>
      </c>
      <c r="O9">
        <f t="shared" si="3"/>
        <v>8</v>
      </c>
      <c r="P9">
        <f t="shared" si="4"/>
        <v>2025</v>
      </c>
      <c r="Q9">
        <f t="shared" si="5"/>
        <v>31.499999999999996</v>
      </c>
    </row>
    <row r="10" spans="1:17" x14ac:dyDescent="0.25">
      <c r="A10" s="7">
        <v>45873</v>
      </c>
      <c r="B10" t="s">
        <v>43</v>
      </c>
      <c r="C10" t="s">
        <v>47</v>
      </c>
      <c r="D10" t="s">
        <v>23</v>
      </c>
      <c r="E10" t="s">
        <v>11</v>
      </c>
      <c r="F10" s="8">
        <v>35226</v>
      </c>
      <c r="G10" s="8">
        <v>35274</v>
      </c>
      <c r="H10" s="8">
        <f t="shared" si="0"/>
        <v>48</v>
      </c>
      <c r="I10" s="3">
        <f t="shared" si="1"/>
        <v>0.35</v>
      </c>
      <c r="J10" s="3">
        <v>0</v>
      </c>
      <c r="K10" s="3">
        <v>6.5</v>
      </c>
      <c r="L10" s="3">
        <f t="shared" si="2"/>
        <v>23.3</v>
      </c>
      <c r="M10" t="s">
        <v>56</v>
      </c>
      <c r="N10" t="s">
        <v>49</v>
      </c>
      <c r="O10">
        <f t="shared" si="3"/>
        <v>8</v>
      </c>
      <c r="P10">
        <f t="shared" si="4"/>
        <v>2025</v>
      </c>
      <c r="Q10">
        <f t="shared" si="5"/>
        <v>16.799999999999997</v>
      </c>
    </row>
    <row r="11" spans="1:17" x14ac:dyDescent="0.25">
      <c r="A11" s="7">
        <v>45888</v>
      </c>
      <c r="B11" t="s">
        <v>46</v>
      </c>
      <c r="C11" t="s">
        <v>47</v>
      </c>
      <c r="D11" t="s">
        <v>10</v>
      </c>
      <c r="E11" t="s">
        <v>17</v>
      </c>
      <c r="F11" s="8">
        <v>35274</v>
      </c>
      <c r="G11" s="8">
        <v>35384</v>
      </c>
      <c r="H11" s="8">
        <f t="shared" si="0"/>
        <v>110</v>
      </c>
      <c r="I11" s="3">
        <f t="shared" si="1"/>
        <v>0.35</v>
      </c>
      <c r="J11" s="3">
        <v>8</v>
      </c>
      <c r="K11" s="3">
        <v>3</v>
      </c>
      <c r="L11" s="3">
        <f t="shared" si="2"/>
        <v>49.5</v>
      </c>
      <c r="M11" t="s">
        <v>57</v>
      </c>
      <c r="N11" t="s">
        <v>45</v>
      </c>
      <c r="O11">
        <f t="shared" si="3"/>
        <v>8</v>
      </c>
      <c r="P11">
        <f t="shared" si="4"/>
        <v>2025</v>
      </c>
      <c r="Q11">
        <f t="shared" si="5"/>
        <v>38.5</v>
      </c>
    </row>
    <row r="12" spans="1:17" x14ac:dyDescent="0.25">
      <c r="A12" s="7">
        <v>45884</v>
      </c>
      <c r="B12" t="s">
        <v>43</v>
      </c>
      <c r="C12" t="s">
        <v>54</v>
      </c>
      <c r="D12" t="s">
        <v>13</v>
      </c>
      <c r="E12" t="s">
        <v>14</v>
      </c>
      <c r="F12" s="8">
        <v>35384</v>
      </c>
      <c r="G12" s="8">
        <v>35406</v>
      </c>
      <c r="H12" s="8">
        <f t="shared" si="0"/>
        <v>22</v>
      </c>
      <c r="I12" s="3">
        <f t="shared" si="1"/>
        <v>0.35</v>
      </c>
      <c r="J12" s="3">
        <v>0</v>
      </c>
      <c r="K12" s="3">
        <v>10</v>
      </c>
      <c r="L12" s="3">
        <f t="shared" si="2"/>
        <v>17.7</v>
      </c>
      <c r="M12" t="s">
        <v>58</v>
      </c>
      <c r="N12" t="s">
        <v>53</v>
      </c>
      <c r="O12">
        <f t="shared" si="3"/>
        <v>8</v>
      </c>
      <c r="P12">
        <f t="shared" si="4"/>
        <v>2025</v>
      </c>
      <c r="Q12">
        <f t="shared" si="5"/>
        <v>7.6999999999999993</v>
      </c>
    </row>
    <row r="13" spans="1:17" x14ac:dyDescent="0.25">
      <c r="A13" s="7">
        <v>45872</v>
      </c>
      <c r="B13" t="s">
        <v>43</v>
      </c>
      <c r="C13" t="s">
        <v>59</v>
      </c>
      <c r="D13" t="s">
        <v>19</v>
      </c>
      <c r="E13" t="s">
        <v>17</v>
      </c>
      <c r="F13" s="8">
        <v>35406</v>
      </c>
      <c r="G13" s="8">
        <v>35454</v>
      </c>
      <c r="H13" s="8">
        <f t="shared" si="0"/>
        <v>48</v>
      </c>
      <c r="I13" s="3">
        <f t="shared" si="1"/>
        <v>0.35</v>
      </c>
      <c r="J13" s="3">
        <v>12</v>
      </c>
      <c r="K13" s="3">
        <v>3</v>
      </c>
      <c r="L13" s="3">
        <f t="shared" si="2"/>
        <v>31.8</v>
      </c>
      <c r="M13" t="s">
        <v>60</v>
      </c>
      <c r="N13" t="s">
        <v>45</v>
      </c>
      <c r="O13">
        <f t="shared" si="3"/>
        <v>8</v>
      </c>
      <c r="P13">
        <f t="shared" si="4"/>
        <v>2025</v>
      </c>
      <c r="Q13">
        <f t="shared" si="5"/>
        <v>16.799999999999997</v>
      </c>
    </row>
    <row r="14" spans="1:17" x14ac:dyDescent="0.25">
      <c r="A14" s="7">
        <v>45889</v>
      </c>
      <c r="B14" t="s">
        <v>46</v>
      </c>
      <c r="C14" t="s">
        <v>42</v>
      </c>
      <c r="D14" t="s">
        <v>19</v>
      </c>
      <c r="E14" t="s">
        <v>17</v>
      </c>
      <c r="F14" s="8">
        <v>35454</v>
      </c>
      <c r="G14" s="8">
        <v>35469</v>
      </c>
      <c r="H14" s="8">
        <f t="shared" si="0"/>
        <v>15</v>
      </c>
      <c r="I14" s="3">
        <f t="shared" si="1"/>
        <v>0.35</v>
      </c>
      <c r="J14" s="3">
        <v>2.5</v>
      </c>
      <c r="K14" s="3">
        <v>0</v>
      </c>
      <c r="L14" s="3">
        <f t="shared" si="2"/>
        <v>7.75</v>
      </c>
      <c r="M14" t="s">
        <v>61</v>
      </c>
      <c r="N14" t="s">
        <v>62</v>
      </c>
      <c r="O14">
        <f t="shared" si="3"/>
        <v>8</v>
      </c>
      <c r="P14">
        <f t="shared" si="4"/>
        <v>2025</v>
      </c>
      <c r="Q14">
        <f t="shared" si="5"/>
        <v>5.25</v>
      </c>
    </row>
    <row r="15" spans="1:17" x14ac:dyDescent="0.25">
      <c r="A15" s="7">
        <v>45883</v>
      </c>
      <c r="B15" t="s">
        <v>46</v>
      </c>
      <c r="C15" t="s">
        <v>63</v>
      </c>
      <c r="D15" t="s">
        <v>6</v>
      </c>
      <c r="E15" t="s">
        <v>20</v>
      </c>
      <c r="F15" s="8">
        <v>35469</v>
      </c>
      <c r="G15" s="8">
        <v>35559</v>
      </c>
      <c r="H15" s="8">
        <f t="shared" si="0"/>
        <v>90</v>
      </c>
      <c r="I15" s="3">
        <f t="shared" si="1"/>
        <v>0.35</v>
      </c>
      <c r="J15" s="3">
        <v>2.5</v>
      </c>
      <c r="K15" s="3">
        <v>0</v>
      </c>
      <c r="L15" s="3">
        <f t="shared" si="2"/>
        <v>34</v>
      </c>
      <c r="M15" t="s">
        <v>64</v>
      </c>
      <c r="N15" t="s">
        <v>45</v>
      </c>
      <c r="O15">
        <f t="shared" si="3"/>
        <v>8</v>
      </c>
      <c r="P15">
        <f t="shared" si="4"/>
        <v>2025</v>
      </c>
      <c r="Q15">
        <f t="shared" si="5"/>
        <v>31.499999999999996</v>
      </c>
    </row>
    <row r="16" spans="1:17" x14ac:dyDescent="0.25">
      <c r="A16" s="7">
        <v>45889</v>
      </c>
      <c r="B16" t="s">
        <v>54</v>
      </c>
      <c r="C16" t="s">
        <v>47</v>
      </c>
      <c r="D16" t="s">
        <v>16</v>
      </c>
      <c r="E16" t="s">
        <v>7</v>
      </c>
      <c r="F16" s="8">
        <v>35559</v>
      </c>
      <c r="G16" s="8">
        <v>35571</v>
      </c>
      <c r="H16" s="8">
        <f t="shared" si="0"/>
        <v>12</v>
      </c>
      <c r="I16" s="3">
        <f t="shared" si="1"/>
        <v>0.35</v>
      </c>
      <c r="J16" s="3">
        <v>2.5</v>
      </c>
      <c r="K16" s="3">
        <v>3</v>
      </c>
      <c r="L16" s="3">
        <f t="shared" si="2"/>
        <v>9.6999999999999993</v>
      </c>
      <c r="M16" t="s">
        <v>65</v>
      </c>
      <c r="N16" t="s">
        <v>49</v>
      </c>
      <c r="O16">
        <f t="shared" si="3"/>
        <v>8</v>
      </c>
      <c r="P16">
        <f t="shared" si="4"/>
        <v>2025</v>
      </c>
      <c r="Q16">
        <f t="shared" si="5"/>
        <v>4.1999999999999993</v>
      </c>
    </row>
    <row r="17" spans="1:17" x14ac:dyDescent="0.25">
      <c r="A17" s="7">
        <v>45871</v>
      </c>
      <c r="B17" t="s">
        <v>47</v>
      </c>
      <c r="C17" t="s">
        <v>63</v>
      </c>
      <c r="D17" t="s">
        <v>13</v>
      </c>
      <c r="E17" t="s">
        <v>20</v>
      </c>
      <c r="F17" s="8">
        <v>35571</v>
      </c>
      <c r="G17" s="8">
        <v>35681</v>
      </c>
      <c r="H17" s="8">
        <f t="shared" si="0"/>
        <v>110</v>
      </c>
      <c r="I17" s="3">
        <f t="shared" si="1"/>
        <v>0.35</v>
      </c>
      <c r="J17" s="3">
        <v>5</v>
      </c>
      <c r="K17" s="3">
        <v>0</v>
      </c>
      <c r="L17" s="3">
        <f t="shared" si="2"/>
        <v>43.5</v>
      </c>
      <c r="M17" t="s">
        <v>66</v>
      </c>
      <c r="N17" t="s">
        <v>62</v>
      </c>
      <c r="O17">
        <f t="shared" si="3"/>
        <v>8</v>
      </c>
      <c r="P17">
        <f t="shared" si="4"/>
        <v>2025</v>
      </c>
      <c r="Q17">
        <f t="shared" si="5"/>
        <v>38.5</v>
      </c>
    </row>
    <row r="18" spans="1:17" x14ac:dyDescent="0.25">
      <c r="A18" s="7">
        <v>45891</v>
      </c>
      <c r="B18" t="s">
        <v>59</v>
      </c>
      <c r="C18" t="s">
        <v>46</v>
      </c>
      <c r="D18" t="s">
        <v>16</v>
      </c>
      <c r="E18" t="s">
        <v>14</v>
      </c>
      <c r="F18" s="8">
        <v>35681</v>
      </c>
      <c r="G18" s="8">
        <v>35696</v>
      </c>
      <c r="H18" s="8">
        <f t="shared" si="0"/>
        <v>15</v>
      </c>
      <c r="I18" s="3">
        <f t="shared" si="1"/>
        <v>0.35</v>
      </c>
      <c r="J18" s="3">
        <v>8</v>
      </c>
      <c r="K18" s="3">
        <v>0</v>
      </c>
      <c r="L18" s="3">
        <f t="shared" si="2"/>
        <v>13.25</v>
      </c>
      <c r="M18" t="s">
        <v>67</v>
      </c>
      <c r="N18" t="s">
        <v>62</v>
      </c>
      <c r="O18">
        <f t="shared" si="3"/>
        <v>8</v>
      </c>
      <c r="P18">
        <f t="shared" si="4"/>
        <v>2025</v>
      </c>
      <c r="Q18">
        <f t="shared" si="5"/>
        <v>5.25</v>
      </c>
    </row>
    <row r="19" spans="1:17" x14ac:dyDescent="0.25">
      <c r="A19" s="7">
        <v>45871</v>
      </c>
      <c r="B19" t="s">
        <v>42</v>
      </c>
      <c r="C19" t="s">
        <v>54</v>
      </c>
      <c r="D19" t="s">
        <v>10</v>
      </c>
      <c r="E19" t="s">
        <v>11</v>
      </c>
      <c r="F19" s="8">
        <v>35696</v>
      </c>
      <c r="G19" s="8">
        <v>35751</v>
      </c>
      <c r="H19" s="8">
        <f t="shared" si="0"/>
        <v>55</v>
      </c>
      <c r="I19" s="3">
        <f t="shared" si="1"/>
        <v>0.35</v>
      </c>
      <c r="J19" s="3">
        <v>5</v>
      </c>
      <c r="K19" s="3">
        <v>3</v>
      </c>
      <c r="L19" s="3">
        <f t="shared" si="2"/>
        <v>27.25</v>
      </c>
      <c r="M19" t="s">
        <v>68</v>
      </c>
      <c r="N19" t="s">
        <v>49</v>
      </c>
      <c r="O19">
        <f t="shared" si="3"/>
        <v>8</v>
      </c>
      <c r="P19">
        <f t="shared" si="4"/>
        <v>2025</v>
      </c>
      <c r="Q19">
        <f>IF(H19&gt;0,H19*I19,0)</f>
        <v>19.25</v>
      </c>
    </row>
    <row r="20" spans="1:17" x14ac:dyDescent="0.25">
      <c r="A20" s="7"/>
      <c r="F20" s="8"/>
      <c r="G20" s="8"/>
      <c r="H20" s="8" t="str">
        <f t="shared" si="0"/>
        <v/>
      </c>
      <c r="I20" s="3">
        <f t="shared" si="1"/>
        <v>0.35</v>
      </c>
      <c r="J20" s="3"/>
      <c r="K20" s="3"/>
      <c r="L20" s="3" t="e">
        <f t="shared" si="2"/>
        <v>#VALUE!</v>
      </c>
      <c r="O20" t="str">
        <f t="shared" si="3"/>
        <v/>
      </c>
      <c r="P20" t="str">
        <f t="shared" si="4"/>
        <v/>
      </c>
      <c r="Q20" t="e">
        <f t="shared" si="5"/>
        <v>#VALUE!</v>
      </c>
    </row>
    <row r="21" spans="1:17" x14ac:dyDescent="0.25">
      <c r="A21" s="7"/>
      <c r="F21" s="8"/>
      <c r="G21" s="8"/>
      <c r="H21" s="8" t="str">
        <f t="shared" si="0"/>
        <v/>
      </c>
      <c r="I21" s="3">
        <f t="shared" si="1"/>
        <v>0.35</v>
      </c>
      <c r="J21" s="3"/>
      <c r="K21" s="3"/>
      <c r="L21" s="3" t="e">
        <f t="shared" si="2"/>
        <v>#VALUE!</v>
      </c>
      <c r="O21" t="str">
        <f t="shared" si="3"/>
        <v/>
      </c>
      <c r="P21" t="str">
        <f t="shared" si="4"/>
        <v/>
      </c>
      <c r="Q21" t="e">
        <f t="shared" si="5"/>
        <v>#VALUE!</v>
      </c>
    </row>
    <row r="22" spans="1:17" x14ac:dyDescent="0.25">
      <c r="A22" s="7"/>
      <c r="F22" s="8"/>
      <c r="G22" s="8"/>
      <c r="H22" s="8" t="str">
        <f t="shared" si="0"/>
        <v/>
      </c>
      <c r="I22" s="3">
        <f t="shared" si="1"/>
        <v>0.35</v>
      </c>
      <c r="J22" s="3"/>
      <c r="K22" s="3"/>
      <c r="L22" s="3" t="e">
        <f t="shared" si="2"/>
        <v>#VALUE!</v>
      </c>
      <c r="O22" t="str">
        <f t="shared" si="3"/>
        <v/>
      </c>
      <c r="P22" t="str">
        <f t="shared" si="4"/>
        <v/>
      </c>
      <c r="Q22" t="e">
        <f t="shared" si="5"/>
        <v>#VALUE!</v>
      </c>
    </row>
    <row r="23" spans="1:17" x14ac:dyDescent="0.25">
      <c r="A23" s="7"/>
      <c r="F23" s="8"/>
      <c r="G23" s="8"/>
      <c r="H23" s="8" t="str">
        <f t="shared" si="0"/>
        <v/>
      </c>
      <c r="I23" s="3">
        <f t="shared" si="1"/>
        <v>0.35</v>
      </c>
      <c r="J23" s="3"/>
      <c r="K23" s="3"/>
      <c r="L23" s="3" t="e">
        <f t="shared" si="2"/>
        <v>#VALUE!</v>
      </c>
      <c r="O23" t="str">
        <f t="shared" si="3"/>
        <v/>
      </c>
      <c r="P23" t="str">
        <f t="shared" si="4"/>
        <v/>
      </c>
      <c r="Q23" t="e">
        <f t="shared" si="5"/>
        <v>#VALUE!</v>
      </c>
    </row>
    <row r="24" spans="1:17" x14ac:dyDescent="0.25">
      <c r="A24" s="7"/>
      <c r="F24" s="8"/>
      <c r="G24" s="8"/>
      <c r="H24" s="8" t="str">
        <f t="shared" si="0"/>
        <v/>
      </c>
      <c r="I24" s="3">
        <f t="shared" si="1"/>
        <v>0.35</v>
      </c>
      <c r="J24" s="3"/>
      <c r="K24" s="3"/>
      <c r="L24" s="3" t="e">
        <f t="shared" si="2"/>
        <v>#VALUE!</v>
      </c>
      <c r="O24" t="str">
        <f t="shared" si="3"/>
        <v/>
      </c>
      <c r="P24" t="str">
        <f t="shared" si="4"/>
        <v/>
      </c>
      <c r="Q24" t="e">
        <f t="shared" si="5"/>
        <v>#VALUE!</v>
      </c>
    </row>
    <row r="25" spans="1:17" x14ac:dyDescent="0.25">
      <c r="A25" s="7"/>
      <c r="F25" s="8"/>
      <c r="G25" s="8"/>
      <c r="H25" s="8" t="str">
        <f t="shared" si="0"/>
        <v/>
      </c>
      <c r="I25" s="3">
        <f t="shared" si="1"/>
        <v>0.35</v>
      </c>
      <c r="J25" s="3"/>
      <c r="K25" s="3"/>
      <c r="L25" s="3" t="e">
        <f t="shared" si="2"/>
        <v>#VALUE!</v>
      </c>
      <c r="O25" t="str">
        <f t="shared" si="3"/>
        <v/>
      </c>
      <c r="P25" t="str">
        <f t="shared" si="4"/>
        <v/>
      </c>
      <c r="Q25" t="e">
        <f t="shared" si="5"/>
        <v>#VALUE!</v>
      </c>
    </row>
    <row r="26" spans="1:17" x14ac:dyDescent="0.25">
      <c r="A26" s="7"/>
      <c r="F26" s="8"/>
      <c r="G26" s="8"/>
      <c r="H26" s="8" t="str">
        <f t="shared" si="0"/>
        <v/>
      </c>
      <c r="I26" s="3">
        <f t="shared" si="1"/>
        <v>0.35</v>
      </c>
      <c r="J26" s="3"/>
      <c r="K26" s="3"/>
      <c r="L26" s="3" t="e">
        <f t="shared" si="2"/>
        <v>#VALUE!</v>
      </c>
      <c r="O26" t="str">
        <f t="shared" si="3"/>
        <v/>
      </c>
      <c r="P26" t="str">
        <f t="shared" si="4"/>
        <v/>
      </c>
      <c r="Q26" t="e">
        <f t="shared" si="5"/>
        <v>#VALUE!</v>
      </c>
    </row>
    <row r="27" spans="1:17" x14ac:dyDescent="0.25">
      <c r="A27" s="7"/>
      <c r="F27" s="8"/>
      <c r="G27" s="8"/>
      <c r="H27" s="8" t="str">
        <f t="shared" si="0"/>
        <v/>
      </c>
      <c r="I27" s="3">
        <f t="shared" si="1"/>
        <v>0.35</v>
      </c>
      <c r="J27" s="3"/>
      <c r="K27" s="3"/>
      <c r="L27" s="3" t="e">
        <f t="shared" si="2"/>
        <v>#VALUE!</v>
      </c>
      <c r="O27" t="str">
        <f t="shared" si="3"/>
        <v/>
      </c>
      <c r="P27" t="str">
        <f t="shared" si="4"/>
        <v/>
      </c>
      <c r="Q27" t="e">
        <f t="shared" si="5"/>
        <v>#VALUE!</v>
      </c>
    </row>
    <row r="28" spans="1:17" x14ac:dyDescent="0.25">
      <c r="A28" s="7"/>
      <c r="F28" s="8"/>
      <c r="G28" s="8"/>
      <c r="H28" s="8" t="str">
        <f t="shared" si="0"/>
        <v/>
      </c>
      <c r="I28" s="3">
        <f t="shared" si="1"/>
        <v>0.35</v>
      </c>
      <c r="J28" s="3"/>
      <c r="K28" s="3"/>
      <c r="L28" s="3" t="e">
        <f t="shared" si="2"/>
        <v>#VALUE!</v>
      </c>
      <c r="O28" t="str">
        <f t="shared" si="3"/>
        <v/>
      </c>
      <c r="P28" t="str">
        <f t="shared" si="4"/>
        <v/>
      </c>
      <c r="Q28" t="e">
        <f t="shared" si="5"/>
        <v>#VALUE!</v>
      </c>
    </row>
    <row r="29" spans="1:17" x14ac:dyDescent="0.25">
      <c r="A29" s="7"/>
      <c r="F29" s="8"/>
      <c r="G29" s="8"/>
      <c r="H29" s="8" t="str">
        <f t="shared" si="0"/>
        <v/>
      </c>
      <c r="I29" s="3">
        <f t="shared" si="1"/>
        <v>0.35</v>
      </c>
      <c r="J29" s="3"/>
      <c r="K29" s="3"/>
      <c r="L29" s="3" t="e">
        <f t="shared" si="2"/>
        <v>#VALUE!</v>
      </c>
      <c r="O29" t="str">
        <f t="shared" si="3"/>
        <v/>
      </c>
      <c r="P29" t="str">
        <f t="shared" si="4"/>
        <v/>
      </c>
      <c r="Q29" t="e">
        <f t="shared" si="5"/>
        <v>#VALUE!</v>
      </c>
    </row>
    <row r="30" spans="1:17" x14ac:dyDescent="0.25">
      <c r="A30" s="7"/>
      <c r="F30" s="8"/>
      <c r="G30" s="8"/>
      <c r="H30" s="8" t="str">
        <f t="shared" si="0"/>
        <v/>
      </c>
      <c r="I30" s="3">
        <f t="shared" si="1"/>
        <v>0.35</v>
      </c>
      <c r="J30" s="3"/>
      <c r="K30" s="3"/>
      <c r="L30" s="3" t="e">
        <f t="shared" si="2"/>
        <v>#VALUE!</v>
      </c>
      <c r="O30" t="str">
        <f t="shared" si="3"/>
        <v/>
      </c>
      <c r="P30" t="str">
        <f t="shared" si="4"/>
        <v/>
      </c>
      <c r="Q30" t="e">
        <f t="shared" si="5"/>
        <v>#VALUE!</v>
      </c>
    </row>
    <row r="31" spans="1:17" x14ac:dyDescent="0.25">
      <c r="A31" s="7"/>
      <c r="F31" s="8"/>
      <c r="G31" s="8"/>
      <c r="H31" s="8" t="str">
        <f t="shared" si="0"/>
        <v/>
      </c>
      <c r="I31" s="3">
        <f t="shared" si="1"/>
        <v>0.35</v>
      </c>
      <c r="J31" s="3"/>
      <c r="K31" s="3"/>
      <c r="L31" s="3" t="e">
        <f t="shared" si="2"/>
        <v>#VALUE!</v>
      </c>
      <c r="O31" t="str">
        <f t="shared" si="3"/>
        <v/>
      </c>
      <c r="P31" t="str">
        <f t="shared" si="4"/>
        <v/>
      </c>
      <c r="Q31" t="e">
        <f t="shared" si="5"/>
        <v>#VALUE!</v>
      </c>
    </row>
    <row r="32" spans="1:17" x14ac:dyDescent="0.25">
      <c r="A32" s="7"/>
      <c r="F32" s="8"/>
      <c r="G32" s="8"/>
      <c r="H32" s="8" t="str">
        <f t="shared" si="0"/>
        <v/>
      </c>
      <c r="I32" s="3">
        <f t="shared" si="1"/>
        <v>0.35</v>
      </c>
      <c r="J32" s="3"/>
      <c r="K32" s="3"/>
      <c r="L32" s="3" t="e">
        <f t="shared" si="2"/>
        <v>#VALUE!</v>
      </c>
      <c r="O32" t="str">
        <f t="shared" si="3"/>
        <v/>
      </c>
      <c r="P32" t="str">
        <f t="shared" si="4"/>
        <v/>
      </c>
      <c r="Q32" t="e">
        <f t="shared" si="5"/>
        <v>#VALUE!</v>
      </c>
    </row>
    <row r="33" spans="1:17" x14ac:dyDescent="0.25">
      <c r="A33" s="7"/>
      <c r="F33" s="8"/>
      <c r="G33" s="8"/>
      <c r="H33" s="8" t="str">
        <f t="shared" si="0"/>
        <v/>
      </c>
      <c r="I33" s="3">
        <f t="shared" si="1"/>
        <v>0.35</v>
      </c>
      <c r="J33" s="3"/>
      <c r="K33" s="3"/>
      <c r="L33" s="3" t="e">
        <f t="shared" si="2"/>
        <v>#VALUE!</v>
      </c>
      <c r="O33" t="str">
        <f t="shared" si="3"/>
        <v/>
      </c>
      <c r="P33" t="str">
        <f t="shared" si="4"/>
        <v/>
      </c>
      <c r="Q33" t="e">
        <f t="shared" si="5"/>
        <v>#VALUE!</v>
      </c>
    </row>
    <row r="34" spans="1:17" x14ac:dyDescent="0.25">
      <c r="A34" s="7"/>
      <c r="F34" s="8"/>
      <c r="G34" s="8"/>
      <c r="H34" s="8" t="str">
        <f t="shared" si="0"/>
        <v/>
      </c>
      <c r="I34" s="3">
        <f t="shared" si="1"/>
        <v>0.35</v>
      </c>
      <c r="J34" s="3"/>
      <c r="K34" s="3"/>
      <c r="L34" s="3" t="e">
        <f t="shared" si="2"/>
        <v>#VALUE!</v>
      </c>
      <c r="O34" t="str">
        <f t="shared" si="3"/>
        <v/>
      </c>
      <c r="P34" t="str">
        <f t="shared" si="4"/>
        <v/>
      </c>
      <c r="Q34" t="e">
        <f t="shared" si="5"/>
        <v>#VALUE!</v>
      </c>
    </row>
    <row r="35" spans="1:17" x14ac:dyDescent="0.25">
      <c r="A35" s="7"/>
      <c r="F35" s="8"/>
      <c r="G35" s="8"/>
      <c r="H35" s="8" t="str">
        <f t="shared" si="0"/>
        <v/>
      </c>
      <c r="I35" s="3">
        <f t="shared" si="1"/>
        <v>0.35</v>
      </c>
      <c r="J35" s="3"/>
      <c r="K35" s="3"/>
      <c r="L35" s="3" t="e">
        <f t="shared" si="2"/>
        <v>#VALUE!</v>
      </c>
      <c r="O35" t="str">
        <f t="shared" si="3"/>
        <v/>
      </c>
      <c r="P35" t="str">
        <f t="shared" si="4"/>
        <v/>
      </c>
      <c r="Q35" t="e">
        <f t="shared" si="5"/>
        <v>#VALUE!</v>
      </c>
    </row>
    <row r="36" spans="1:17" x14ac:dyDescent="0.25">
      <c r="A36" s="7"/>
      <c r="F36" s="8"/>
      <c r="G36" s="8"/>
      <c r="H36" s="8" t="str">
        <f t="shared" si="0"/>
        <v/>
      </c>
      <c r="I36" s="3">
        <f t="shared" si="1"/>
        <v>0.35</v>
      </c>
      <c r="J36" s="3"/>
      <c r="K36" s="3"/>
      <c r="L36" s="3" t="e">
        <f t="shared" si="2"/>
        <v>#VALUE!</v>
      </c>
      <c r="O36" t="str">
        <f t="shared" si="3"/>
        <v/>
      </c>
      <c r="P36" t="str">
        <f t="shared" si="4"/>
        <v/>
      </c>
      <c r="Q36" t="e">
        <f t="shared" si="5"/>
        <v>#VALUE!</v>
      </c>
    </row>
    <row r="37" spans="1:17" x14ac:dyDescent="0.25">
      <c r="A37" s="7"/>
      <c r="F37" s="8"/>
      <c r="G37" s="8"/>
      <c r="H37" s="8" t="str">
        <f t="shared" ref="H37:H68" si="6">IF(AND(F37&gt;0,G37&gt;0),G37-F37,"")</f>
        <v/>
      </c>
      <c r="I37" s="3">
        <f t="shared" ref="I37:I68" si="7">Rate_km</f>
        <v>0.35</v>
      </c>
      <c r="J37" s="3"/>
      <c r="K37" s="3"/>
      <c r="L37" s="3" t="e">
        <f t="shared" ref="L37:L68" si="8">ROUND(IFERROR(H37,0)*IFERROR(I37,0)+IFERROR(J37,0)+IFERROR(K37,0),2)</f>
        <v>#VALUE!</v>
      </c>
      <c r="O37" t="str">
        <f t="shared" ref="O37:O68" si="9">IF(A37&gt;0,MONTH(A37),"")</f>
        <v/>
      </c>
      <c r="P37" t="str">
        <f t="shared" ref="P37:P68" si="10">IF(A37&gt;0,YEAR(A37),"")</f>
        <v/>
      </c>
      <c r="Q37" t="e">
        <f t="shared" ref="Q37:Q68" si="11">IF(H37&gt;0,H37*I37,0)</f>
        <v>#VALUE!</v>
      </c>
    </row>
    <row r="38" spans="1:17" x14ac:dyDescent="0.25">
      <c r="A38" s="7"/>
      <c r="F38" s="8"/>
      <c r="G38" s="8"/>
      <c r="H38" s="8" t="str">
        <f t="shared" si="6"/>
        <v/>
      </c>
      <c r="I38" s="3">
        <f t="shared" si="7"/>
        <v>0.35</v>
      </c>
      <c r="J38" s="3"/>
      <c r="K38" s="3"/>
      <c r="L38" s="3" t="e">
        <f t="shared" si="8"/>
        <v>#VALUE!</v>
      </c>
      <c r="O38" t="str">
        <f t="shared" si="9"/>
        <v/>
      </c>
      <c r="P38" t="str">
        <f t="shared" si="10"/>
        <v/>
      </c>
      <c r="Q38" t="e">
        <f t="shared" si="11"/>
        <v>#VALUE!</v>
      </c>
    </row>
    <row r="39" spans="1:17" x14ac:dyDescent="0.25">
      <c r="A39" s="7"/>
      <c r="F39" s="8"/>
      <c r="G39" s="8"/>
      <c r="H39" s="8" t="str">
        <f t="shared" si="6"/>
        <v/>
      </c>
      <c r="I39" s="3">
        <f t="shared" si="7"/>
        <v>0.35</v>
      </c>
      <c r="J39" s="3"/>
      <c r="K39" s="3"/>
      <c r="L39" s="3" t="e">
        <f t="shared" si="8"/>
        <v>#VALUE!</v>
      </c>
      <c r="O39" t="str">
        <f t="shared" si="9"/>
        <v/>
      </c>
      <c r="P39" t="str">
        <f t="shared" si="10"/>
        <v/>
      </c>
      <c r="Q39" t="e">
        <f t="shared" si="11"/>
        <v>#VALUE!</v>
      </c>
    </row>
    <row r="40" spans="1:17" x14ac:dyDescent="0.25">
      <c r="A40" s="7"/>
      <c r="F40" s="8"/>
      <c r="G40" s="8"/>
      <c r="H40" s="8" t="str">
        <f t="shared" si="6"/>
        <v/>
      </c>
      <c r="I40" s="3">
        <f t="shared" si="7"/>
        <v>0.35</v>
      </c>
      <c r="J40" s="3"/>
      <c r="K40" s="3"/>
      <c r="L40" s="3" t="e">
        <f t="shared" si="8"/>
        <v>#VALUE!</v>
      </c>
      <c r="O40" t="str">
        <f t="shared" si="9"/>
        <v/>
      </c>
      <c r="P40" t="str">
        <f t="shared" si="10"/>
        <v/>
      </c>
      <c r="Q40" t="e">
        <f t="shared" si="11"/>
        <v>#VALUE!</v>
      </c>
    </row>
    <row r="41" spans="1:17" x14ac:dyDescent="0.25">
      <c r="A41" s="7"/>
      <c r="F41" s="8"/>
      <c r="G41" s="8"/>
      <c r="H41" s="8" t="str">
        <f t="shared" si="6"/>
        <v/>
      </c>
      <c r="I41" s="3">
        <f t="shared" si="7"/>
        <v>0.35</v>
      </c>
      <c r="J41" s="3"/>
      <c r="K41" s="3"/>
      <c r="L41" s="3" t="e">
        <f t="shared" si="8"/>
        <v>#VALUE!</v>
      </c>
      <c r="O41" t="str">
        <f t="shared" si="9"/>
        <v/>
      </c>
      <c r="P41" t="str">
        <f t="shared" si="10"/>
        <v/>
      </c>
      <c r="Q41" t="e">
        <f t="shared" si="11"/>
        <v>#VALUE!</v>
      </c>
    </row>
    <row r="42" spans="1:17" x14ac:dyDescent="0.25">
      <c r="A42" s="7"/>
      <c r="F42" s="8"/>
      <c r="G42" s="8"/>
      <c r="H42" s="8" t="str">
        <f t="shared" si="6"/>
        <v/>
      </c>
      <c r="I42" s="3">
        <f t="shared" si="7"/>
        <v>0.35</v>
      </c>
      <c r="J42" s="3"/>
      <c r="K42" s="3"/>
      <c r="L42" s="3" t="e">
        <f t="shared" si="8"/>
        <v>#VALUE!</v>
      </c>
      <c r="O42" t="str">
        <f t="shared" si="9"/>
        <v/>
      </c>
      <c r="P42" t="str">
        <f t="shared" si="10"/>
        <v/>
      </c>
      <c r="Q42" t="e">
        <f t="shared" si="11"/>
        <v>#VALUE!</v>
      </c>
    </row>
    <row r="43" spans="1:17" x14ac:dyDescent="0.25">
      <c r="A43" s="7"/>
      <c r="F43" s="8"/>
      <c r="G43" s="8"/>
      <c r="H43" s="8" t="str">
        <f t="shared" si="6"/>
        <v/>
      </c>
      <c r="I43" s="3">
        <f t="shared" si="7"/>
        <v>0.35</v>
      </c>
      <c r="J43" s="3"/>
      <c r="K43" s="3"/>
      <c r="L43" s="3" t="e">
        <f t="shared" si="8"/>
        <v>#VALUE!</v>
      </c>
      <c r="O43" t="str">
        <f t="shared" si="9"/>
        <v/>
      </c>
      <c r="P43" t="str">
        <f t="shared" si="10"/>
        <v/>
      </c>
      <c r="Q43" t="e">
        <f t="shared" si="11"/>
        <v>#VALUE!</v>
      </c>
    </row>
    <row r="44" spans="1:17" x14ac:dyDescent="0.25">
      <c r="A44" s="7"/>
      <c r="F44" s="8"/>
      <c r="G44" s="8"/>
      <c r="H44" s="8" t="str">
        <f t="shared" si="6"/>
        <v/>
      </c>
      <c r="I44" s="3">
        <f t="shared" si="7"/>
        <v>0.35</v>
      </c>
      <c r="J44" s="3"/>
      <c r="K44" s="3"/>
      <c r="L44" s="3" t="e">
        <f t="shared" si="8"/>
        <v>#VALUE!</v>
      </c>
      <c r="O44" t="str">
        <f t="shared" si="9"/>
        <v/>
      </c>
      <c r="P44" t="str">
        <f t="shared" si="10"/>
        <v/>
      </c>
      <c r="Q44" t="e">
        <f t="shared" si="11"/>
        <v>#VALUE!</v>
      </c>
    </row>
    <row r="45" spans="1:17" x14ac:dyDescent="0.25">
      <c r="A45" s="7"/>
      <c r="F45" s="8"/>
      <c r="G45" s="8"/>
      <c r="H45" s="8" t="str">
        <f t="shared" si="6"/>
        <v/>
      </c>
      <c r="I45" s="3">
        <f t="shared" si="7"/>
        <v>0.35</v>
      </c>
      <c r="J45" s="3"/>
      <c r="K45" s="3"/>
      <c r="L45" s="3" t="e">
        <f t="shared" si="8"/>
        <v>#VALUE!</v>
      </c>
      <c r="O45" t="str">
        <f t="shared" si="9"/>
        <v/>
      </c>
      <c r="P45" t="str">
        <f t="shared" si="10"/>
        <v/>
      </c>
      <c r="Q45" t="e">
        <f t="shared" si="11"/>
        <v>#VALUE!</v>
      </c>
    </row>
    <row r="46" spans="1:17" x14ac:dyDescent="0.25">
      <c r="A46" s="7"/>
      <c r="F46" s="8"/>
      <c r="G46" s="8"/>
      <c r="H46" s="8" t="str">
        <f t="shared" si="6"/>
        <v/>
      </c>
      <c r="I46" s="3">
        <f t="shared" si="7"/>
        <v>0.35</v>
      </c>
      <c r="J46" s="3"/>
      <c r="K46" s="3"/>
      <c r="L46" s="3" t="e">
        <f t="shared" si="8"/>
        <v>#VALUE!</v>
      </c>
      <c r="O46" t="str">
        <f t="shared" si="9"/>
        <v/>
      </c>
      <c r="P46" t="str">
        <f t="shared" si="10"/>
        <v/>
      </c>
      <c r="Q46" t="e">
        <f t="shared" si="11"/>
        <v>#VALUE!</v>
      </c>
    </row>
    <row r="47" spans="1:17" x14ac:dyDescent="0.25">
      <c r="A47" s="7"/>
      <c r="F47" s="8"/>
      <c r="G47" s="8"/>
      <c r="H47" s="8" t="str">
        <f t="shared" si="6"/>
        <v/>
      </c>
      <c r="I47" s="3">
        <f t="shared" si="7"/>
        <v>0.35</v>
      </c>
      <c r="J47" s="3"/>
      <c r="K47" s="3"/>
      <c r="L47" s="3" t="e">
        <f t="shared" si="8"/>
        <v>#VALUE!</v>
      </c>
      <c r="O47" t="str">
        <f t="shared" si="9"/>
        <v/>
      </c>
      <c r="P47" t="str">
        <f t="shared" si="10"/>
        <v/>
      </c>
      <c r="Q47" t="e">
        <f t="shared" si="11"/>
        <v>#VALUE!</v>
      </c>
    </row>
    <row r="48" spans="1:17" x14ac:dyDescent="0.25">
      <c r="A48" s="7"/>
      <c r="F48" s="8"/>
      <c r="G48" s="8"/>
      <c r="H48" s="8" t="str">
        <f t="shared" si="6"/>
        <v/>
      </c>
      <c r="I48" s="3">
        <f t="shared" si="7"/>
        <v>0.35</v>
      </c>
      <c r="J48" s="3"/>
      <c r="K48" s="3"/>
      <c r="L48" s="3" t="e">
        <f t="shared" si="8"/>
        <v>#VALUE!</v>
      </c>
      <c r="O48" t="str">
        <f t="shared" si="9"/>
        <v/>
      </c>
      <c r="P48" t="str">
        <f t="shared" si="10"/>
        <v/>
      </c>
      <c r="Q48" t="e">
        <f t="shared" si="11"/>
        <v>#VALUE!</v>
      </c>
    </row>
    <row r="49" spans="1:17" x14ac:dyDescent="0.25">
      <c r="A49" s="7"/>
      <c r="F49" s="8"/>
      <c r="G49" s="8"/>
      <c r="H49" s="8" t="str">
        <f t="shared" si="6"/>
        <v/>
      </c>
      <c r="I49" s="3">
        <f t="shared" si="7"/>
        <v>0.35</v>
      </c>
      <c r="J49" s="3"/>
      <c r="K49" s="3"/>
      <c r="L49" s="3" t="e">
        <f t="shared" si="8"/>
        <v>#VALUE!</v>
      </c>
      <c r="O49" t="str">
        <f t="shared" si="9"/>
        <v/>
      </c>
      <c r="P49" t="str">
        <f t="shared" si="10"/>
        <v/>
      </c>
      <c r="Q49" t="e">
        <f t="shared" si="11"/>
        <v>#VALUE!</v>
      </c>
    </row>
    <row r="50" spans="1:17" x14ac:dyDescent="0.25">
      <c r="A50" s="7"/>
      <c r="F50" s="8"/>
      <c r="G50" s="8"/>
      <c r="H50" s="8" t="str">
        <f t="shared" si="6"/>
        <v/>
      </c>
      <c r="I50" s="3">
        <f t="shared" si="7"/>
        <v>0.35</v>
      </c>
      <c r="J50" s="3"/>
      <c r="K50" s="3"/>
      <c r="L50" s="3" t="e">
        <f t="shared" si="8"/>
        <v>#VALUE!</v>
      </c>
      <c r="O50" t="str">
        <f t="shared" si="9"/>
        <v/>
      </c>
      <c r="P50" t="str">
        <f t="shared" si="10"/>
        <v/>
      </c>
      <c r="Q50" t="e">
        <f t="shared" si="11"/>
        <v>#VALUE!</v>
      </c>
    </row>
    <row r="51" spans="1:17" x14ac:dyDescent="0.25">
      <c r="A51" s="7"/>
      <c r="F51" s="8"/>
      <c r="G51" s="8"/>
      <c r="H51" s="8" t="str">
        <f t="shared" si="6"/>
        <v/>
      </c>
      <c r="I51" s="3">
        <f t="shared" si="7"/>
        <v>0.35</v>
      </c>
      <c r="J51" s="3"/>
      <c r="K51" s="3"/>
      <c r="L51" s="3" t="e">
        <f t="shared" si="8"/>
        <v>#VALUE!</v>
      </c>
      <c r="O51" t="str">
        <f t="shared" si="9"/>
        <v/>
      </c>
      <c r="P51" t="str">
        <f t="shared" si="10"/>
        <v/>
      </c>
      <c r="Q51" t="e">
        <f t="shared" si="11"/>
        <v>#VALUE!</v>
      </c>
    </row>
    <row r="52" spans="1:17" x14ac:dyDescent="0.25">
      <c r="A52" s="7"/>
      <c r="F52" s="8"/>
      <c r="G52" s="8"/>
      <c r="H52" s="8" t="str">
        <f t="shared" si="6"/>
        <v/>
      </c>
      <c r="I52" s="3">
        <f t="shared" si="7"/>
        <v>0.35</v>
      </c>
      <c r="J52" s="3"/>
      <c r="K52" s="3"/>
      <c r="L52" s="3" t="e">
        <f t="shared" si="8"/>
        <v>#VALUE!</v>
      </c>
      <c r="O52" t="str">
        <f t="shared" si="9"/>
        <v/>
      </c>
      <c r="P52" t="str">
        <f t="shared" si="10"/>
        <v/>
      </c>
      <c r="Q52" t="e">
        <f t="shared" si="11"/>
        <v>#VALUE!</v>
      </c>
    </row>
    <row r="53" spans="1:17" x14ac:dyDescent="0.25">
      <c r="A53" s="7"/>
      <c r="F53" s="8"/>
      <c r="G53" s="8"/>
      <c r="H53" s="8" t="str">
        <f t="shared" si="6"/>
        <v/>
      </c>
      <c r="I53" s="3">
        <f t="shared" si="7"/>
        <v>0.35</v>
      </c>
      <c r="J53" s="3"/>
      <c r="K53" s="3"/>
      <c r="L53" s="3" t="e">
        <f t="shared" si="8"/>
        <v>#VALUE!</v>
      </c>
      <c r="O53" t="str">
        <f t="shared" si="9"/>
        <v/>
      </c>
      <c r="P53" t="str">
        <f t="shared" si="10"/>
        <v/>
      </c>
      <c r="Q53" t="e">
        <f t="shared" si="11"/>
        <v>#VALUE!</v>
      </c>
    </row>
    <row r="54" spans="1:17" x14ac:dyDescent="0.25">
      <c r="A54" s="7"/>
      <c r="F54" s="8"/>
      <c r="G54" s="8"/>
      <c r="H54" s="8" t="str">
        <f t="shared" si="6"/>
        <v/>
      </c>
      <c r="I54" s="3">
        <f t="shared" si="7"/>
        <v>0.35</v>
      </c>
      <c r="J54" s="3"/>
      <c r="K54" s="3"/>
      <c r="L54" s="3" t="e">
        <f t="shared" si="8"/>
        <v>#VALUE!</v>
      </c>
      <c r="O54" t="str">
        <f t="shared" si="9"/>
        <v/>
      </c>
      <c r="P54" t="str">
        <f t="shared" si="10"/>
        <v/>
      </c>
      <c r="Q54" t="e">
        <f t="shared" si="11"/>
        <v>#VALUE!</v>
      </c>
    </row>
    <row r="55" spans="1:17" x14ac:dyDescent="0.25">
      <c r="A55" s="7"/>
      <c r="F55" s="8"/>
      <c r="G55" s="8"/>
      <c r="H55" s="8" t="str">
        <f t="shared" si="6"/>
        <v/>
      </c>
      <c r="I55" s="3">
        <f t="shared" si="7"/>
        <v>0.35</v>
      </c>
      <c r="J55" s="3"/>
      <c r="K55" s="3"/>
      <c r="L55" s="3" t="e">
        <f t="shared" si="8"/>
        <v>#VALUE!</v>
      </c>
      <c r="O55" t="str">
        <f t="shared" si="9"/>
        <v/>
      </c>
      <c r="P55" t="str">
        <f t="shared" si="10"/>
        <v/>
      </c>
      <c r="Q55" t="e">
        <f t="shared" si="11"/>
        <v>#VALUE!</v>
      </c>
    </row>
    <row r="56" spans="1:17" x14ac:dyDescent="0.25">
      <c r="A56" s="7"/>
      <c r="F56" s="8"/>
      <c r="G56" s="8"/>
      <c r="H56" s="8" t="str">
        <f t="shared" si="6"/>
        <v/>
      </c>
      <c r="I56" s="3">
        <f t="shared" si="7"/>
        <v>0.35</v>
      </c>
      <c r="J56" s="3"/>
      <c r="K56" s="3"/>
      <c r="L56" s="3" t="e">
        <f t="shared" si="8"/>
        <v>#VALUE!</v>
      </c>
      <c r="O56" t="str">
        <f t="shared" si="9"/>
        <v/>
      </c>
      <c r="P56" t="str">
        <f t="shared" si="10"/>
        <v/>
      </c>
      <c r="Q56" t="e">
        <f t="shared" si="11"/>
        <v>#VALUE!</v>
      </c>
    </row>
    <row r="57" spans="1:17" x14ac:dyDescent="0.25">
      <c r="A57" s="7"/>
      <c r="F57" s="8"/>
      <c r="G57" s="8"/>
      <c r="H57" s="8" t="str">
        <f t="shared" si="6"/>
        <v/>
      </c>
      <c r="I57" s="3">
        <f t="shared" si="7"/>
        <v>0.35</v>
      </c>
      <c r="J57" s="3"/>
      <c r="K57" s="3"/>
      <c r="L57" s="3" t="e">
        <f t="shared" si="8"/>
        <v>#VALUE!</v>
      </c>
      <c r="O57" t="str">
        <f t="shared" si="9"/>
        <v/>
      </c>
      <c r="P57" t="str">
        <f t="shared" si="10"/>
        <v/>
      </c>
      <c r="Q57" t="e">
        <f t="shared" si="11"/>
        <v>#VALUE!</v>
      </c>
    </row>
    <row r="58" spans="1:17" x14ac:dyDescent="0.25">
      <c r="A58" s="7"/>
      <c r="F58" s="8"/>
      <c r="G58" s="8"/>
      <c r="H58" s="8" t="str">
        <f t="shared" si="6"/>
        <v/>
      </c>
      <c r="I58" s="3">
        <f t="shared" si="7"/>
        <v>0.35</v>
      </c>
      <c r="J58" s="3"/>
      <c r="K58" s="3"/>
      <c r="L58" s="3" t="e">
        <f t="shared" si="8"/>
        <v>#VALUE!</v>
      </c>
      <c r="O58" t="str">
        <f t="shared" si="9"/>
        <v/>
      </c>
      <c r="P58" t="str">
        <f t="shared" si="10"/>
        <v/>
      </c>
      <c r="Q58" t="e">
        <f t="shared" si="11"/>
        <v>#VALUE!</v>
      </c>
    </row>
    <row r="59" spans="1:17" x14ac:dyDescent="0.25">
      <c r="A59" s="7"/>
      <c r="F59" s="8"/>
      <c r="G59" s="8"/>
      <c r="H59" s="8" t="str">
        <f t="shared" si="6"/>
        <v/>
      </c>
      <c r="I59" s="3">
        <f t="shared" si="7"/>
        <v>0.35</v>
      </c>
      <c r="J59" s="3"/>
      <c r="K59" s="3"/>
      <c r="L59" s="3" t="e">
        <f t="shared" si="8"/>
        <v>#VALUE!</v>
      </c>
      <c r="O59" t="str">
        <f t="shared" si="9"/>
        <v/>
      </c>
      <c r="P59" t="str">
        <f t="shared" si="10"/>
        <v/>
      </c>
      <c r="Q59" t="e">
        <f t="shared" si="11"/>
        <v>#VALUE!</v>
      </c>
    </row>
    <row r="60" spans="1:17" x14ac:dyDescent="0.25">
      <c r="A60" s="7"/>
      <c r="F60" s="8"/>
      <c r="G60" s="8"/>
      <c r="H60" s="8" t="str">
        <f t="shared" si="6"/>
        <v/>
      </c>
      <c r="I60" s="3">
        <f t="shared" si="7"/>
        <v>0.35</v>
      </c>
      <c r="J60" s="3"/>
      <c r="K60" s="3"/>
      <c r="L60" s="3" t="e">
        <f t="shared" si="8"/>
        <v>#VALUE!</v>
      </c>
      <c r="O60" t="str">
        <f t="shared" si="9"/>
        <v/>
      </c>
      <c r="P60" t="str">
        <f t="shared" si="10"/>
        <v/>
      </c>
      <c r="Q60" t="e">
        <f t="shared" si="11"/>
        <v>#VALUE!</v>
      </c>
    </row>
    <row r="61" spans="1:17" x14ac:dyDescent="0.25">
      <c r="A61" s="7"/>
      <c r="F61" s="8"/>
      <c r="G61" s="8"/>
      <c r="H61" s="8" t="str">
        <f t="shared" si="6"/>
        <v/>
      </c>
      <c r="I61" s="3">
        <f t="shared" si="7"/>
        <v>0.35</v>
      </c>
      <c r="J61" s="3"/>
      <c r="K61" s="3"/>
      <c r="L61" s="3" t="e">
        <f t="shared" si="8"/>
        <v>#VALUE!</v>
      </c>
      <c r="O61" t="str">
        <f t="shared" si="9"/>
        <v/>
      </c>
      <c r="P61" t="str">
        <f t="shared" si="10"/>
        <v/>
      </c>
      <c r="Q61" t="e">
        <f t="shared" si="11"/>
        <v>#VALUE!</v>
      </c>
    </row>
    <row r="62" spans="1:17" x14ac:dyDescent="0.25">
      <c r="A62" s="7"/>
      <c r="F62" s="8"/>
      <c r="G62" s="8"/>
      <c r="H62" s="8" t="str">
        <f t="shared" si="6"/>
        <v/>
      </c>
      <c r="I62" s="3">
        <f t="shared" si="7"/>
        <v>0.35</v>
      </c>
      <c r="J62" s="3"/>
      <c r="K62" s="3"/>
      <c r="L62" s="3" t="e">
        <f t="shared" si="8"/>
        <v>#VALUE!</v>
      </c>
      <c r="O62" t="str">
        <f t="shared" si="9"/>
        <v/>
      </c>
      <c r="P62" t="str">
        <f t="shared" si="10"/>
        <v/>
      </c>
      <c r="Q62" t="e">
        <f t="shared" si="11"/>
        <v>#VALUE!</v>
      </c>
    </row>
    <row r="63" spans="1:17" x14ac:dyDescent="0.25">
      <c r="A63" s="7"/>
      <c r="F63" s="8"/>
      <c r="G63" s="8"/>
      <c r="H63" s="8" t="str">
        <f t="shared" si="6"/>
        <v/>
      </c>
      <c r="I63" s="3">
        <f t="shared" si="7"/>
        <v>0.35</v>
      </c>
      <c r="J63" s="3"/>
      <c r="K63" s="3"/>
      <c r="L63" s="3" t="e">
        <f t="shared" si="8"/>
        <v>#VALUE!</v>
      </c>
      <c r="O63" t="str">
        <f t="shared" si="9"/>
        <v/>
      </c>
      <c r="P63" t="str">
        <f t="shared" si="10"/>
        <v/>
      </c>
      <c r="Q63" t="e">
        <f t="shared" si="11"/>
        <v>#VALUE!</v>
      </c>
    </row>
    <row r="64" spans="1:17" x14ac:dyDescent="0.25">
      <c r="A64" s="7"/>
      <c r="F64" s="8"/>
      <c r="G64" s="8"/>
      <c r="H64" s="8" t="str">
        <f t="shared" si="6"/>
        <v/>
      </c>
      <c r="I64" s="3">
        <f t="shared" si="7"/>
        <v>0.35</v>
      </c>
      <c r="J64" s="3"/>
      <c r="K64" s="3"/>
      <c r="L64" s="3" t="e">
        <f t="shared" si="8"/>
        <v>#VALUE!</v>
      </c>
      <c r="O64" t="str">
        <f t="shared" si="9"/>
        <v/>
      </c>
      <c r="P64" t="str">
        <f t="shared" si="10"/>
        <v/>
      </c>
      <c r="Q64" t="e">
        <f t="shared" si="11"/>
        <v>#VALUE!</v>
      </c>
    </row>
    <row r="65" spans="1:17" x14ac:dyDescent="0.25">
      <c r="A65" s="7"/>
      <c r="F65" s="8"/>
      <c r="G65" s="8"/>
      <c r="H65" s="8" t="str">
        <f t="shared" si="6"/>
        <v/>
      </c>
      <c r="I65" s="3">
        <f t="shared" si="7"/>
        <v>0.35</v>
      </c>
      <c r="J65" s="3"/>
      <c r="K65" s="3"/>
      <c r="L65" s="3" t="e">
        <f t="shared" si="8"/>
        <v>#VALUE!</v>
      </c>
      <c r="O65" t="str">
        <f t="shared" si="9"/>
        <v/>
      </c>
      <c r="P65" t="str">
        <f t="shared" si="10"/>
        <v/>
      </c>
      <c r="Q65" t="e">
        <f t="shared" si="11"/>
        <v>#VALUE!</v>
      </c>
    </row>
    <row r="66" spans="1:17" x14ac:dyDescent="0.25">
      <c r="A66" s="7"/>
      <c r="F66" s="8"/>
      <c r="G66" s="8"/>
      <c r="H66" s="8" t="str">
        <f t="shared" si="6"/>
        <v/>
      </c>
      <c r="I66" s="3">
        <f t="shared" si="7"/>
        <v>0.35</v>
      </c>
      <c r="J66" s="3"/>
      <c r="K66" s="3"/>
      <c r="L66" s="3" t="e">
        <f t="shared" si="8"/>
        <v>#VALUE!</v>
      </c>
      <c r="O66" t="str">
        <f t="shared" si="9"/>
        <v/>
      </c>
      <c r="P66" t="str">
        <f t="shared" si="10"/>
        <v/>
      </c>
      <c r="Q66" t="e">
        <f t="shared" si="11"/>
        <v>#VALUE!</v>
      </c>
    </row>
    <row r="67" spans="1:17" x14ac:dyDescent="0.25">
      <c r="A67" s="7"/>
      <c r="F67" s="8"/>
      <c r="G67" s="8"/>
      <c r="H67" s="8" t="str">
        <f t="shared" si="6"/>
        <v/>
      </c>
      <c r="I67" s="3">
        <f t="shared" si="7"/>
        <v>0.35</v>
      </c>
      <c r="J67" s="3"/>
      <c r="K67" s="3"/>
      <c r="L67" s="3" t="e">
        <f t="shared" si="8"/>
        <v>#VALUE!</v>
      </c>
      <c r="O67" t="str">
        <f t="shared" si="9"/>
        <v/>
      </c>
      <c r="P67" t="str">
        <f t="shared" si="10"/>
        <v/>
      </c>
      <c r="Q67" t="e">
        <f t="shared" si="11"/>
        <v>#VALUE!</v>
      </c>
    </row>
    <row r="68" spans="1:17" x14ac:dyDescent="0.25">
      <c r="A68" s="7"/>
      <c r="F68" s="8"/>
      <c r="G68" s="8"/>
      <c r="H68" s="8" t="str">
        <f t="shared" si="6"/>
        <v/>
      </c>
      <c r="I68" s="3">
        <f t="shared" si="7"/>
        <v>0.35</v>
      </c>
      <c r="J68" s="3"/>
      <c r="K68" s="3"/>
      <c r="L68" s="3" t="e">
        <f t="shared" si="8"/>
        <v>#VALUE!</v>
      </c>
      <c r="O68" t="str">
        <f t="shared" si="9"/>
        <v/>
      </c>
      <c r="P68" t="str">
        <f t="shared" si="10"/>
        <v/>
      </c>
      <c r="Q68" t="e">
        <f t="shared" si="11"/>
        <v>#VALUE!</v>
      </c>
    </row>
    <row r="69" spans="1:17" x14ac:dyDescent="0.25">
      <c r="A69" s="7"/>
      <c r="F69" s="8"/>
      <c r="G69" s="8"/>
      <c r="H69" s="8" t="str">
        <f t="shared" ref="H69:H100" si="12">IF(AND(F69&gt;0,G69&gt;0),G69-F69,"")</f>
        <v/>
      </c>
      <c r="I69" s="3">
        <f t="shared" ref="I69:I100" si="13">Rate_km</f>
        <v>0.35</v>
      </c>
      <c r="J69" s="3"/>
      <c r="K69" s="3"/>
      <c r="L69" s="3" t="e">
        <f t="shared" ref="L69:L100" si="14">ROUND(IFERROR(H69,0)*IFERROR(I69,0)+IFERROR(J69,0)+IFERROR(K69,0),2)</f>
        <v>#VALUE!</v>
      </c>
      <c r="O69" t="str">
        <f t="shared" ref="O69:O100" si="15">IF(A69&gt;0,MONTH(A69),"")</f>
        <v/>
      </c>
      <c r="P69" t="str">
        <f t="shared" ref="P69:P100" si="16">IF(A69&gt;0,YEAR(A69),"")</f>
        <v/>
      </c>
      <c r="Q69" t="e">
        <f t="shared" ref="Q69:Q100" si="17">IF(H69&gt;0,H69*I69,0)</f>
        <v>#VALUE!</v>
      </c>
    </row>
    <row r="70" spans="1:17" x14ac:dyDescent="0.25">
      <c r="A70" s="7"/>
      <c r="F70" s="8"/>
      <c r="G70" s="8"/>
      <c r="H70" s="8" t="str">
        <f t="shared" si="12"/>
        <v/>
      </c>
      <c r="I70" s="3">
        <f t="shared" si="13"/>
        <v>0.35</v>
      </c>
      <c r="J70" s="3"/>
      <c r="K70" s="3"/>
      <c r="L70" s="3" t="e">
        <f t="shared" si="14"/>
        <v>#VALUE!</v>
      </c>
      <c r="O70" t="str">
        <f t="shared" si="15"/>
        <v/>
      </c>
      <c r="P70" t="str">
        <f t="shared" si="16"/>
        <v/>
      </c>
      <c r="Q70" t="e">
        <f t="shared" si="17"/>
        <v>#VALUE!</v>
      </c>
    </row>
    <row r="71" spans="1:17" x14ac:dyDescent="0.25">
      <c r="A71" s="7"/>
      <c r="F71" s="8"/>
      <c r="G71" s="8"/>
      <c r="H71" s="8" t="str">
        <f t="shared" si="12"/>
        <v/>
      </c>
      <c r="I71" s="3">
        <f t="shared" si="13"/>
        <v>0.35</v>
      </c>
      <c r="J71" s="3"/>
      <c r="K71" s="3"/>
      <c r="L71" s="3" t="e">
        <f t="shared" si="14"/>
        <v>#VALUE!</v>
      </c>
      <c r="O71" t="str">
        <f t="shared" si="15"/>
        <v/>
      </c>
      <c r="P71" t="str">
        <f t="shared" si="16"/>
        <v/>
      </c>
      <c r="Q71" t="e">
        <f t="shared" si="17"/>
        <v>#VALUE!</v>
      </c>
    </row>
    <row r="72" spans="1:17" x14ac:dyDescent="0.25">
      <c r="A72" s="7"/>
      <c r="F72" s="8"/>
      <c r="G72" s="8"/>
      <c r="H72" s="8" t="str">
        <f t="shared" si="12"/>
        <v/>
      </c>
      <c r="I72" s="3">
        <f t="shared" si="13"/>
        <v>0.35</v>
      </c>
      <c r="J72" s="3"/>
      <c r="K72" s="3"/>
      <c r="L72" s="3" t="e">
        <f t="shared" si="14"/>
        <v>#VALUE!</v>
      </c>
      <c r="O72" t="str">
        <f t="shared" si="15"/>
        <v/>
      </c>
      <c r="P72" t="str">
        <f t="shared" si="16"/>
        <v/>
      </c>
      <c r="Q72" t="e">
        <f t="shared" si="17"/>
        <v>#VALUE!</v>
      </c>
    </row>
    <row r="73" spans="1:17" x14ac:dyDescent="0.25">
      <c r="A73" s="7"/>
      <c r="F73" s="8"/>
      <c r="G73" s="8"/>
      <c r="H73" s="8" t="str">
        <f t="shared" si="12"/>
        <v/>
      </c>
      <c r="I73" s="3">
        <f t="shared" si="13"/>
        <v>0.35</v>
      </c>
      <c r="J73" s="3"/>
      <c r="K73" s="3"/>
      <c r="L73" s="3" t="e">
        <f t="shared" si="14"/>
        <v>#VALUE!</v>
      </c>
      <c r="O73" t="str">
        <f t="shared" si="15"/>
        <v/>
      </c>
      <c r="P73" t="str">
        <f t="shared" si="16"/>
        <v/>
      </c>
      <c r="Q73" t="e">
        <f t="shared" si="17"/>
        <v>#VALUE!</v>
      </c>
    </row>
    <row r="74" spans="1:17" x14ac:dyDescent="0.25">
      <c r="A74" s="7"/>
      <c r="F74" s="8"/>
      <c r="G74" s="8"/>
      <c r="H74" s="8" t="str">
        <f t="shared" si="12"/>
        <v/>
      </c>
      <c r="I74" s="3">
        <f t="shared" si="13"/>
        <v>0.35</v>
      </c>
      <c r="J74" s="3"/>
      <c r="K74" s="3"/>
      <c r="L74" s="3" t="e">
        <f t="shared" si="14"/>
        <v>#VALUE!</v>
      </c>
      <c r="O74" t="str">
        <f t="shared" si="15"/>
        <v/>
      </c>
      <c r="P74" t="str">
        <f t="shared" si="16"/>
        <v/>
      </c>
      <c r="Q74" t="e">
        <f t="shared" si="17"/>
        <v>#VALUE!</v>
      </c>
    </row>
    <row r="75" spans="1:17" x14ac:dyDescent="0.25">
      <c r="A75" s="7"/>
      <c r="F75" s="8"/>
      <c r="G75" s="8"/>
      <c r="H75" s="8" t="str">
        <f t="shared" si="12"/>
        <v/>
      </c>
      <c r="I75" s="3">
        <f t="shared" si="13"/>
        <v>0.35</v>
      </c>
      <c r="J75" s="3"/>
      <c r="K75" s="3"/>
      <c r="L75" s="3" t="e">
        <f t="shared" si="14"/>
        <v>#VALUE!</v>
      </c>
      <c r="O75" t="str">
        <f t="shared" si="15"/>
        <v/>
      </c>
      <c r="P75" t="str">
        <f t="shared" si="16"/>
        <v/>
      </c>
      <c r="Q75" t="e">
        <f t="shared" si="17"/>
        <v>#VALUE!</v>
      </c>
    </row>
    <row r="76" spans="1:17" x14ac:dyDescent="0.25">
      <c r="A76" s="7"/>
      <c r="F76" s="8"/>
      <c r="G76" s="8"/>
      <c r="H76" s="8" t="str">
        <f t="shared" si="12"/>
        <v/>
      </c>
      <c r="I76" s="3">
        <f t="shared" si="13"/>
        <v>0.35</v>
      </c>
      <c r="J76" s="3"/>
      <c r="K76" s="3"/>
      <c r="L76" s="3" t="e">
        <f t="shared" si="14"/>
        <v>#VALUE!</v>
      </c>
      <c r="O76" t="str">
        <f t="shared" si="15"/>
        <v/>
      </c>
      <c r="P76" t="str">
        <f t="shared" si="16"/>
        <v/>
      </c>
      <c r="Q76" t="e">
        <f t="shared" si="17"/>
        <v>#VALUE!</v>
      </c>
    </row>
    <row r="77" spans="1:17" x14ac:dyDescent="0.25">
      <c r="A77" s="7"/>
      <c r="F77" s="8"/>
      <c r="G77" s="8"/>
      <c r="H77" s="8" t="str">
        <f t="shared" si="12"/>
        <v/>
      </c>
      <c r="I77" s="3">
        <f t="shared" si="13"/>
        <v>0.35</v>
      </c>
      <c r="J77" s="3"/>
      <c r="K77" s="3"/>
      <c r="L77" s="3" t="e">
        <f t="shared" si="14"/>
        <v>#VALUE!</v>
      </c>
      <c r="O77" t="str">
        <f t="shared" si="15"/>
        <v/>
      </c>
      <c r="P77" t="str">
        <f t="shared" si="16"/>
        <v/>
      </c>
      <c r="Q77" t="e">
        <f t="shared" si="17"/>
        <v>#VALUE!</v>
      </c>
    </row>
    <row r="78" spans="1:17" x14ac:dyDescent="0.25">
      <c r="A78" s="7"/>
      <c r="F78" s="8"/>
      <c r="G78" s="8"/>
      <c r="H78" s="8" t="str">
        <f t="shared" si="12"/>
        <v/>
      </c>
      <c r="I78" s="3">
        <f t="shared" si="13"/>
        <v>0.35</v>
      </c>
      <c r="J78" s="3"/>
      <c r="K78" s="3"/>
      <c r="L78" s="3" t="e">
        <f t="shared" si="14"/>
        <v>#VALUE!</v>
      </c>
      <c r="O78" t="str">
        <f t="shared" si="15"/>
        <v/>
      </c>
      <c r="P78" t="str">
        <f t="shared" si="16"/>
        <v/>
      </c>
      <c r="Q78" t="e">
        <f t="shared" si="17"/>
        <v>#VALUE!</v>
      </c>
    </row>
    <row r="79" spans="1:17" x14ac:dyDescent="0.25">
      <c r="A79" s="7"/>
      <c r="F79" s="8"/>
      <c r="G79" s="8"/>
      <c r="H79" s="8" t="str">
        <f t="shared" si="12"/>
        <v/>
      </c>
      <c r="I79" s="3">
        <f t="shared" si="13"/>
        <v>0.35</v>
      </c>
      <c r="J79" s="3"/>
      <c r="K79" s="3"/>
      <c r="L79" s="3" t="e">
        <f t="shared" si="14"/>
        <v>#VALUE!</v>
      </c>
      <c r="O79" t="str">
        <f t="shared" si="15"/>
        <v/>
      </c>
      <c r="P79" t="str">
        <f t="shared" si="16"/>
        <v/>
      </c>
      <c r="Q79" t="e">
        <f t="shared" si="17"/>
        <v>#VALUE!</v>
      </c>
    </row>
    <row r="80" spans="1:17" x14ac:dyDescent="0.25">
      <c r="A80" s="7"/>
      <c r="F80" s="8"/>
      <c r="G80" s="8"/>
      <c r="H80" s="8" t="str">
        <f t="shared" si="12"/>
        <v/>
      </c>
      <c r="I80" s="3">
        <f t="shared" si="13"/>
        <v>0.35</v>
      </c>
      <c r="J80" s="3"/>
      <c r="K80" s="3"/>
      <c r="L80" s="3" t="e">
        <f t="shared" si="14"/>
        <v>#VALUE!</v>
      </c>
      <c r="O80" t="str">
        <f t="shared" si="15"/>
        <v/>
      </c>
      <c r="P80" t="str">
        <f t="shared" si="16"/>
        <v/>
      </c>
      <c r="Q80" t="e">
        <f t="shared" si="17"/>
        <v>#VALUE!</v>
      </c>
    </row>
    <row r="81" spans="1:17" x14ac:dyDescent="0.25">
      <c r="A81" s="7"/>
      <c r="F81" s="8"/>
      <c r="G81" s="8"/>
      <c r="H81" s="8" t="str">
        <f t="shared" si="12"/>
        <v/>
      </c>
      <c r="I81" s="3">
        <f t="shared" si="13"/>
        <v>0.35</v>
      </c>
      <c r="J81" s="3"/>
      <c r="K81" s="3"/>
      <c r="L81" s="3" t="e">
        <f t="shared" si="14"/>
        <v>#VALUE!</v>
      </c>
      <c r="O81" t="str">
        <f t="shared" si="15"/>
        <v/>
      </c>
      <c r="P81" t="str">
        <f t="shared" si="16"/>
        <v/>
      </c>
      <c r="Q81" t="e">
        <f t="shared" si="17"/>
        <v>#VALUE!</v>
      </c>
    </row>
    <row r="82" spans="1:17" x14ac:dyDescent="0.25">
      <c r="A82" s="7"/>
      <c r="F82" s="8"/>
      <c r="G82" s="8"/>
      <c r="H82" s="8" t="str">
        <f t="shared" si="12"/>
        <v/>
      </c>
      <c r="I82" s="3">
        <f t="shared" si="13"/>
        <v>0.35</v>
      </c>
      <c r="J82" s="3"/>
      <c r="K82" s="3"/>
      <c r="L82" s="3" t="e">
        <f t="shared" si="14"/>
        <v>#VALUE!</v>
      </c>
      <c r="O82" t="str">
        <f t="shared" si="15"/>
        <v/>
      </c>
      <c r="P82" t="str">
        <f t="shared" si="16"/>
        <v/>
      </c>
      <c r="Q82" t="e">
        <f t="shared" si="17"/>
        <v>#VALUE!</v>
      </c>
    </row>
    <row r="83" spans="1:17" x14ac:dyDescent="0.25">
      <c r="A83" s="7"/>
      <c r="F83" s="8"/>
      <c r="G83" s="8"/>
      <c r="H83" s="8" t="str">
        <f t="shared" si="12"/>
        <v/>
      </c>
      <c r="I83" s="3">
        <f t="shared" si="13"/>
        <v>0.35</v>
      </c>
      <c r="J83" s="3"/>
      <c r="K83" s="3"/>
      <c r="L83" s="3" t="e">
        <f t="shared" si="14"/>
        <v>#VALUE!</v>
      </c>
      <c r="O83" t="str">
        <f t="shared" si="15"/>
        <v/>
      </c>
      <c r="P83" t="str">
        <f t="shared" si="16"/>
        <v/>
      </c>
      <c r="Q83" t="e">
        <f t="shared" si="17"/>
        <v>#VALUE!</v>
      </c>
    </row>
    <row r="84" spans="1:17" x14ac:dyDescent="0.25">
      <c r="A84" s="7"/>
      <c r="F84" s="8"/>
      <c r="G84" s="8"/>
      <c r="H84" s="8" t="str">
        <f t="shared" si="12"/>
        <v/>
      </c>
      <c r="I84" s="3">
        <f t="shared" si="13"/>
        <v>0.35</v>
      </c>
      <c r="J84" s="3"/>
      <c r="K84" s="3"/>
      <c r="L84" s="3" t="e">
        <f t="shared" si="14"/>
        <v>#VALUE!</v>
      </c>
      <c r="O84" t="str">
        <f t="shared" si="15"/>
        <v/>
      </c>
      <c r="P84" t="str">
        <f t="shared" si="16"/>
        <v/>
      </c>
      <c r="Q84" t="e">
        <f t="shared" si="17"/>
        <v>#VALUE!</v>
      </c>
    </row>
    <row r="85" spans="1:17" x14ac:dyDescent="0.25">
      <c r="A85" s="7"/>
      <c r="F85" s="8"/>
      <c r="G85" s="8"/>
      <c r="H85" s="8" t="str">
        <f t="shared" si="12"/>
        <v/>
      </c>
      <c r="I85" s="3">
        <f t="shared" si="13"/>
        <v>0.35</v>
      </c>
      <c r="J85" s="3"/>
      <c r="K85" s="3"/>
      <c r="L85" s="3" t="e">
        <f t="shared" si="14"/>
        <v>#VALUE!</v>
      </c>
      <c r="O85" t="str">
        <f t="shared" si="15"/>
        <v/>
      </c>
      <c r="P85" t="str">
        <f t="shared" si="16"/>
        <v/>
      </c>
      <c r="Q85" t="e">
        <f t="shared" si="17"/>
        <v>#VALUE!</v>
      </c>
    </row>
    <row r="86" spans="1:17" x14ac:dyDescent="0.25">
      <c r="A86" s="7"/>
      <c r="F86" s="8"/>
      <c r="G86" s="8"/>
      <c r="H86" s="8" t="str">
        <f t="shared" si="12"/>
        <v/>
      </c>
      <c r="I86" s="3">
        <f t="shared" si="13"/>
        <v>0.35</v>
      </c>
      <c r="J86" s="3"/>
      <c r="K86" s="3"/>
      <c r="L86" s="3" t="e">
        <f t="shared" si="14"/>
        <v>#VALUE!</v>
      </c>
      <c r="O86" t="str">
        <f t="shared" si="15"/>
        <v/>
      </c>
      <c r="P86" t="str">
        <f t="shared" si="16"/>
        <v/>
      </c>
      <c r="Q86" t="e">
        <f t="shared" si="17"/>
        <v>#VALUE!</v>
      </c>
    </row>
    <row r="87" spans="1:17" x14ac:dyDescent="0.25">
      <c r="A87" s="7"/>
      <c r="F87" s="8"/>
      <c r="G87" s="8"/>
      <c r="H87" s="8" t="str">
        <f t="shared" si="12"/>
        <v/>
      </c>
      <c r="I87" s="3">
        <f t="shared" si="13"/>
        <v>0.35</v>
      </c>
      <c r="J87" s="3"/>
      <c r="K87" s="3"/>
      <c r="L87" s="3" t="e">
        <f t="shared" si="14"/>
        <v>#VALUE!</v>
      </c>
      <c r="O87" t="str">
        <f t="shared" si="15"/>
        <v/>
      </c>
      <c r="P87" t="str">
        <f t="shared" si="16"/>
        <v/>
      </c>
      <c r="Q87" t="e">
        <f t="shared" si="17"/>
        <v>#VALUE!</v>
      </c>
    </row>
    <row r="88" spans="1:17" x14ac:dyDescent="0.25">
      <c r="A88" s="7"/>
      <c r="F88" s="8"/>
      <c r="G88" s="8"/>
      <c r="H88" s="8" t="str">
        <f t="shared" si="12"/>
        <v/>
      </c>
      <c r="I88" s="3">
        <f t="shared" si="13"/>
        <v>0.35</v>
      </c>
      <c r="J88" s="3"/>
      <c r="K88" s="3"/>
      <c r="L88" s="3" t="e">
        <f t="shared" si="14"/>
        <v>#VALUE!</v>
      </c>
      <c r="O88" t="str">
        <f t="shared" si="15"/>
        <v/>
      </c>
      <c r="P88" t="str">
        <f t="shared" si="16"/>
        <v/>
      </c>
      <c r="Q88" t="e">
        <f t="shared" si="17"/>
        <v>#VALUE!</v>
      </c>
    </row>
    <row r="89" spans="1:17" x14ac:dyDescent="0.25">
      <c r="A89" s="7"/>
      <c r="F89" s="8"/>
      <c r="G89" s="8"/>
      <c r="H89" s="8" t="str">
        <f t="shared" si="12"/>
        <v/>
      </c>
      <c r="I89" s="3">
        <f t="shared" si="13"/>
        <v>0.35</v>
      </c>
      <c r="J89" s="3"/>
      <c r="K89" s="3"/>
      <c r="L89" s="3" t="e">
        <f t="shared" si="14"/>
        <v>#VALUE!</v>
      </c>
      <c r="O89" t="str">
        <f t="shared" si="15"/>
        <v/>
      </c>
      <c r="P89" t="str">
        <f t="shared" si="16"/>
        <v/>
      </c>
      <c r="Q89" t="e">
        <f t="shared" si="17"/>
        <v>#VALUE!</v>
      </c>
    </row>
    <row r="90" spans="1:17" x14ac:dyDescent="0.25">
      <c r="A90" s="7"/>
      <c r="F90" s="8"/>
      <c r="G90" s="8"/>
      <c r="H90" s="8" t="str">
        <f t="shared" si="12"/>
        <v/>
      </c>
      <c r="I90" s="3">
        <f t="shared" si="13"/>
        <v>0.35</v>
      </c>
      <c r="J90" s="3"/>
      <c r="K90" s="3"/>
      <c r="L90" s="3" t="e">
        <f t="shared" si="14"/>
        <v>#VALUE!</v>
      </c>
      <c r="O90" t="str">
        <f t="shared" si="15"/>
        <v/>
      </c>
      <c r="P90" t="str">
        <f t="shared" si="16"/>
        <v/>
      </c>
      <c r="Q90" t="e">
        <f t="shared" si="17"/>
        <v>#VALUE!</v>
      </c>
    </row>
    <row r="91" spans="1:17" x14ac:dyDescent="0.25">
      <c r="A91" s="7"/>
      <c r="F91" s="8"/>
      <c r="G91" s="8"/>
      <c r="H91" s="8" t="str">
        <f t="shared" si="12"/>
        <v/>
      </c>
      <c r="I91" s="3">
        <f t="shared" si="13"/>
        <v>0.35</v>
      </c>
      <c r="J91" s="3"/>
      <c r="K91" s="3"/>
      <c r="L91" s="3" t="e">
        <f t="shared" si="14"/>
        <v>#VALUE!</v>
      </c>
      <c r="O91" t="str">
        <f t="shared" si="15"/>
        <v/>
      </c>
      <c r="P91" t="str">
        <f t="shared" si="16"/>
        <v/>
      </c>
      <c r="Q91" t="e">
        <f t="shared" si="17"/>
        <v>#VALUE!</v>
      </c>
    </row>
    <row r="92" spans="1:17" x14ac:dyDescent="0.25">
      <c r="A92" s="7"/>
      <c r="F92" s="8"/>
      <c r="G92" s="8"/>
      <c r="H92" s="8" t="str">
        <f t="shared" si="12"/>
        <v/>
      </c>
      <c r="I92" s="3">
        <f t="shared" si="13"/>
        <v>0.35</v>
      </c>
      <c r="J92" s="3"/>
      <c r="K92" s="3"/>
      <c r="L92" s="3" t="e">
        <f t="shared" si="14"/>
        <v>#VALUE!</v>
      </c>
      <c r="O92" t="str">
        <f t="shared" si="15"/>
        <v/>
      </c>
      <c r="P92" t="str">
        <f t="shared" si="16"/>
        <v/>
      </c>
      <c r="Q92" t="e">
        <f t="shared" si="17"/>
        <v>#VALUE!</v>
      </c>
    </row>
    <row r="93" spans="1:17" x14ac:dyDescent="0.25">
      <c r="A93" s="7"/>
      <c r="F93" s="8"/>
      <c r="G93" s="8"/>
      <c r="H93" s="8" t="str">
        <f t="shared" si="12"/>
        <v/>
      </c>
      <c r="I93" s="3">
        <f t="shared" si="13"/>
        <v>0.35</v>
      </c>
      <c r="J93" s="3"/>
      <c r="K93" s="3"/>
      <c r="L93" s="3" t="e">
        <f t="shared" si="14"/>
        <v>#VALUE!</v>
      </c>
      <c r="O93" t="str">
        <f t="shared" si="15"/>
        <v/>
      </c>
      <c r="P93" t="str">
        <f t="shared" si="16"/>
        <v/>
      </c>
      <c r="Q93" t="e">
        <f t="shared" si="17"/>
        <v>#VALUE!</v>
      </c>
    </row>
    <row r="94" spans="1:17" x14ac:dyDescent="0.25">
      <c r="A94" s="7"/>
      <c r="F94" s="8"/>
      <c r="G94" s="8"/>
      <c r="H94" s="8" t="str">
        <f t="shared" si="12"/>
        <v/>
      </c>
      <c r="I94" s="3">
        <f t="shared" si="13"/>
        <v>0.35</v>
      </c>
      <c r="J94" s="3"/>
      <c r="K94" s="3"/>
      <c r="L94" s="3" t="e">
        <f t="shared" si="14"/>
        <v>#VALUE!</v>
      </c>
      <c r="O94" t="str">
        <f t="shared" si="15"/>
        <v/>
      </c>
      <c r="P94" t="str">
        <f t="shared" si="16"/>
        <v/>
      </c>
      <c r="Q94" t="e">
        <f t="shared" si="17"/>
        <v>#VALUE!</v>
      </c>
    </row>
    <row r="95" spans="1:17" x14ac:dyDescent="0.25">
      <c r="A95" s="7"/>
      <c r="F95" s="8"/>
      <c r="G95" s="8"/>
      <c r="H95" s="8" t="str">
        <f t="shared" si="12"/>
        <v/>
      </c>
      <c r="I95" s="3">
        <f t="shared" si="13"/>
        <v>0.35</v>
      </c>
      <c r="J95" s="3"/>
      <c r="K95" s="3"/>
      <c r="L95" s="3" t="e">
        <f t="shared" si="14"/>
        <v>#VALUE!</v>
      </c>
      <c r="O95" t="str">
        <f t="shared" si="15"/>
        <v/>
      </c>
      <c r="P95" t="str">
        <f t="shared" si="16"/>
        <v/>
      </c>
      <c r="Q95" t="e">
        <f t="shared" si="17"/>
        <v>#VALUE!</v>
      </c>
    </row>
    <row r="96" spans="1:17" x14ac:dyDescent="0.25">
      <c r="A96" s="7"/>
      <c r="F96" s="8"/>
      <c r="G96" s="8"/>
      <c r="H96" s="8" t="str">
        <f t="shared" si="12"/>
        <v/>
      </c>
      <c r="I96" s="3">
        <f t="shared" si="13"/>
        <v>0.35</v>
      </c>
      <c r="J96" s="3"/>
      <c r="K96" s="3"/>
      <c r="L96" s="3" t="e">
        <f t="shared" si="14"/>
        <v>#VALUE!</v>
      </c>
      <c r="O96" t="str">
        <f t="shared" si="15"/>
        <v/>
      </c>
      <c r="P96" t="str">
        <f t="shared" si="16"/>
        <v/>
      </c>
      <c r="Q96" t="e">
        <f t="shared" si="17"/>
        <v>#VALUE!</v>
      </c>
    </row>
    <row r="97" spans="1:17" x14ac:dyDescent="0.25">
      <c r="A97" s="7"/>
      <c r="F97" s="8"/>
      <c r="G97" s="8"/>
      <c r="H97" s="8" t="str">
        <f t="shared" si="12"/>
        <v/>
      </c>
      <c r="I97" s="3">
        <f t="shared" si="13"/>
        <v>0.35</v>
      </c>
      <c r="J97" s="3"/>
      <c r="K97" s="3"/>
      <c r="L97" s="3" t="e">
        <f t="shared" si="14"/>
        <v>#VALUE!</v>
      </c>
      <c r="O97" t="str">
        <f t="shared" si="15"/>
        <v/>
      </c>
      <c r="P97" t="str">
        <f t="shared" si="16"/>
        <v/>
      </c>
      <c r="Q97" t="e">
        <f t="shared" si="17"/>
        <v>#VALUE!</v>
      </c>
    </row>
    <row r="98" spans="1:17" x14ac:dyDescent="0.25">
      <c r="A98" s="7"/>
      <c r="F98" s="8"/>
      <c r="G98" s="8"/>
      <c r="H98" s="8" t="str">
        <f t="shared" si="12"/>
        <v/>
      </c>
      <c r="I98" s="3">
        <f t="shared" si="13"/>
        <v>0.35</v>
      </c>
      <c r="J98" s="3"/>
      <c r="K98" s="3"/>
      <c r="L98" s="3" t="e">
        <f t="shared" si="14"/>
        <v>#VALUE!</v>
      </c>
      <c r="O98" t="str">
        <f t="shared" si="15"/>
        <v/>
      </c>
      <c r="P98" t="str">
        <f t="shared" si="16"/>
        <v/>
      </c>
      <c r="Q98" t="e">
        <f t="shared" si="17"/>
        <v>#VALUE!</v>
      </c>
    </row>
    <row r="99" spans="1:17" x14ac:dyDescent="0.25">
      <c r="A99" s="7"/>
      <c r="F99" s="8"/>
      <c r="G99" s="8"/>
      <c r="H99" s="8" t="str">
        <f t="shared" si="12"/>
        <v/>
      </c>
      <c r="I99" s="3">
        <f t="shared" si="13"/>
        <v>0.35</v>
      </c>
      <c r="J99" s="3"/>
      <c r="K99" s="3"/>
      <c r="L99" s="3" t="e">
        <f t="shared" si="14"/>
        <v>#VALUE!</v>
      </c>
      <c r="O99" t="str">
        <f t="shared" si="15"/>
        <v/>
      </c>
      <c r="P99" t="str">
        <f t="shared" si="16"/>
        <v/>
      </c>
      <c r="Q99" t="e">
        <f t="shared" si="17"/>
        <v>#VALUE!</v>
      </c>
    </row>
    <row r="100" spans="1:17" x14ac:dyDescent="0.25">
      <c r="A100" s="7"/>
      <c r="F100" s="8"/>
      <c r="G100" s="8"/>
      <c r="H100" s="8" t="str">
        <f t="shared" si="12"/>
        <v/>
      </c>
      <c r="I100" s="3">
        <f t="shared" si="13"/>
        <v>0.35</v>
      </c>
      <c r="J100" s="3"/>
      <c r="K100" s="3"/>
      <c r="L100" s="3" t="e">
        <f t="shared" si="14"/>
        <v>#VALUE!</v>
      </c>
      <c r="O100" t="str">
        <f t="shared" si="15"/>
        <v/>
      </c>
      <c r="P100" t="str">
        <f t="shared" si="16"/>
        <v/>
      </c>
      <c r="Q100" t="e">
        <f t="shared" si="17"/>
        <v>#VALUE!</v>
      </c>
    </row>
    <row r="101" spans="1:17" x14ac:dyDescent="0.25">
      <c r="A101" s="7"/>
      <c r="F101" s="8"/>
      <c r="G101" s="8"/>
      <c r="H101" s="8" t="str">
        <f t="shared" ref="H101:H132" si="18">IF(AND(F101&gt;0,G101&gt;0),G101-F101,"")</f>
        <v/>
      </c>
      <c r="I101" s="3">
        <f t="shared" ref="I101:I132" si="19">Rate_km</f>
        <v>0.35</v>
      </c>
      <c r="J101" s="3"/>
      <c r="K101" s="3"/>
      <c r="L101" s="3" t="e">
        <f t="shared" ref="L101:L132" si="20">ROUND(IFERROR(H101,0)*IFERROR(I101,0)+IFERROR(J101,0)+IFERROR(K101,0),2)</f>
        <v>#VALUE!</v>
      </c>
      <c r="O101" t="str">
        <f t="shared" ref="O101:O132" si="21">IF(A101&gt;0,MONTH(A101),"")</f>
        <v/>
      </c>
      <c r="P101" t="str">
        <f t="shared" ref="P101:P132" si="22">IF(A101&gt;0,YEAR(A101),"")</f>
        <v/>
      </c>
      <c r="Q101" t="e">
        <f t="shared" ref="Q101:Q132" si="23">IF(H101&gt;0,H101*I101,0)</f>
        <v>#VALUE!</v>
      </c>
    </row>
    <row r="102" spans="1:17" x14ac:dyDescent="0.25">
      <c r="A102" s="7"/>
      <c r="F102" s="8"/>
      <c r="G102" s="8"/>
      <c r="H102" s="8" t="str">
        <f t="shared" si="18"/>
        <v/>
      </c>
      <c r="I102" s="3">
        <f t="shared" si="19"/>
        <v>0.35</v>
      </c>
      <c r="J102" s="3"/>
      <c r="K102" s="3"/>
      <c r="L102" s="3" t="e">
        <f t="shared" si="20"/>
        <v>#VALUE!</v>
      </c>
      <c r="O102" t="str">
        <f t="shared" si="21"/>
        <v/>
      </c>
      <c r="P102" t="str">
        <f t="shared" si="22"/>
        <v/>
      </c>
      <c r="Q102" t="e">
        <f t="shared" si="23"/>
        <v>#VALUE!</v>
      </c>
    </row>
    <row r="103" spans="1:17" x14ac:dyDescent="0.25">
      <c r="A103" s="7"/>
      <c r="F103" s="8"/>
      <c r="G103" s="8"/>
      <c r="H103" s="8" t="str">
        <f t="shared" si="18"/>
        <v/>
      </c>
      <c r="I103" s="3">
        <f t="shared" si="19"/>
        <v>0.35</v>
      </c>
      <c r="J103" s="3"/>
      <c r="K103" s="3"/>
      <c r="L103" s="3" t="e">
        <f t="shared" si="20"/>
        <v>#VALUE!</v>
      </c>
      <c r="O103" t="str">
        <f t="shared" si="21"/>
        <v/>
      </c>
      <c r="P103" t="str">
        <f t="shared" si="22"/>
        <v/>
      </c>
      <c r="Q103" t="e">
        <f t="shared" si="23"/>
        <v>#VALUE!</v>
      </c>
    </row>
    <row r="104" spans="1:17" x14ac:dyDescent="0.25">
      <c r="A104" s="7"/>
      <c r="F104" s="8"/>
      <c r="G104" s="8"/>
      <c r="H104" s="8" t="str">
        <f t="shared" si="18"/>
        <v/>
      </c>
      <c r="I104" s="3">
        <f t="shared" si="19"/>
        <v>0.35</v>
      </c>
      <c r="J104" s="3"/>
      <c r="K104" s="3"/>
      <c r="L104" s="3" t="e">
        <f t="shared" si="20"/>
        <v>#VALUE!</v>
      </c>
      <c r="O104" t="str">
        <f t="shared" si="21"/>
        <v/>
      </c>
      <c r="P104" t="str">
        <f t="shared" si="22"/>
        <v/>
      </c>
      <c r="Q104" t="e">
        <f t="shared" si="23"/>
        <v>#VALUE!</v>
      </c>
    </row>
    <row r="105" spans="1:17" x14ac:dyDescent="0.25">
      <c r="A105" s="7"/>
      <c r="F105" s="8"/>
      <c r="G105" s="8"/>
      <c r="H105" s="8" t="str">
        <f t="shared" si="18"/>
        <v/>
      </c>
      <c r="I105" s="3">
        <f t="shared" si="19"/>
        <v>0.35</v>
      </c>
      <c r="J105" s="3"/>
      <c r="K105" s="3"/>
      <c r="L105" s="3" t="e">
        <f t="shared" si="20"/>
        <v>#VALUE!</v>
      </c>
      <c r="O105" t="str">
        <f t="shared" si="21"/>
        <v/>
      </c>
      <c r="P105" t="str">
        <f t="shared" si="22"/>
        <v/>
      </c>
      <c r="Q105" t="e">
        <f t="shared" si="23"/>
        <v>#VALUE!</v>
      </c>
    </row>
    <row r="106" spans="1:17" x14ac:dyDescent="0.25">
      <c r="A106" s="7"/>
      <c r="F106" s="8"/>
      <c r="G106" s="8"/>
      <c r="H106" s="8" t="str">
        <f t="shared" si="18"/>
        <v/>
      </c>
      <c r="I106" s="3">
        <f t="shared" si="19"/>
        <v>0.35</v>
      </c>
      <c r="J106" s="3"/>
      <c r="K106" s="3"/>
      <c r="L106" s="3" t="e">
        <f t="shared" si="20"/>
        <v>#VALUE!</v>
      </c>
      <c r="O106" t="str">
        <f t="shared" si="21"/>
        <v/>
      </c>
      <c r="P106" t="str">
        <f t="shared" si="22"/>
        <v/>
      </c>
      <c r="Q106" t="e">
        <f t="shared" si="23"/>
        <v>#VALUE!</v>
      </c>
    </row>
    <row r="107" spans="1:17" x14ac:dyDescent="0.25">
      <c r="A107" s="7"/>
      <c r="F107" s="8"/>
      <c r="G107" s="8"/>
      <c r="H107" s="8" t="str">
        <f t="shared" si="18"/>
        <v/>
      </c>
      <c r="I107" s="3">
        <f t="shared" si="19"/>
        <v>0.35</v>
      </c>
      <c r="J107" s="3"/>
      <c r="K107" s="3"/>
      <c r="L107" s="3" t="e">
        <f t="shared" si="20"/>
        <v>#VALUE!</v>
      </c>
      <c r="O107" t="str">
        <f t="shared" si="21"/>
        <v/>
      </c>
      <c r="P107" t="str">
        <f t="shared" si="22"/>
        <v/>
      </c>
      <c r="Q107" t="e">
        <f t="shared" si="23"/>
        <v>#VALUE!</v>
      </c>
    </row>
    <row r="108" spans="1:17" x14ac:dyDescent="0.25">
      <c r="A108" s="7"/>
      <c r="F108" s="8"/>
      <c r="G108" s="8"/>
      <c r="H108" s="8" t="str">
        <f t="shared" si="18"/>
        <v/>
      </c>
      <c r="I108" s="3">
        <f t="shared" si="19"/>
        <v>0.35</v>
      </c>
      <c r="J108" s="3"/>
      <c r="K108" s="3"/>
      <c r="L108" s="3" t="e">
        <f t="shared" si="20"/>
        <v>#VALUE!</v>
      </c>
      <c r="O108" t="str">
        <f t="shared" si="21"/>
        <v/>
      </c>
      <c r="P108" t="str">
        <f t="shared" si="22"/>
        <v/>
      </c>
      <c r="Q108" t="e">
        <f t="shared" si="23"/>
        <v>#VALUE!</v>
      </c>
    </row>
    <row r="109" spans="1:17" x14ac:dyDescent="0.25">
      <c r="A109" s="7"/>
      <c r="F109" s="8"/>
      <c r="G109" s="8"/>
      <c r="H109" s="8" t="str">
        <f t="shared" si="18"/>
        <v/>
      </c>
      <c r="I109" s="3">
        <f t="shared" si="19"/>
        <v>0.35</v>
      </c>
      <c r="J109" s="3"/>
      <c r="K109" s="3"/>
      <c r="L109" s="3" t="e">
        <f t="shared" si="20"/>
        <v>#VALUE!</v>
      </c>
      <c r="O109" t="str">
        <f t="shared" si="21"/>
        <v/>
      </c>
      <c r="P109" t="str">
        <f t="shared" si="22"/>
        <v/>
      </c>
      <c r="Q109" t="e">
        <f t="shared" si="23"/>
        <v>#VALUE!</v>
      </c>
    </row>
    <row r="110" spans="1:17" x14ac:dyDescent="0.25">
      <c r="A110" s="7"/>
      <c r="F110" s="8"/>
      <c r="G110" s="8"/>
      <c r="H110" s="8" t="str">
        <f t="shared" si="18"/>
        <v/>
      </c>
      <c r="I110" s="3">
        <f t="shared" si="19"/>
        <v>0.35</v>
      </c>
      <c r="J110" s="3"/>
      <c r="K110" s="3"/>
      <c r="L110" s="3" t="e">
        <f t="shared" si="20"/>
        <v>#VALUE!</v>
      </c>
      <c r="O110" t="str">
        <f t="shared" si="21"/>
        <v/>
      </c>
      <c r="P110" t="str">
        <f t="shared" si="22"/>
        <v/>
      </c>
      <c r="Q110" t="e">
        <f t="shared" si="23"/>
        <v>#VALUE!</v>
      </c>
    </row>
    <row r="111" spans="1:17" x14ac:dyDescent="0.25">
      <c r="A111" s="7"/>
      <c r="F111" s="8"/>
      <c r="G111" s="8"/>
      <c r="H111" s="8" t="str">
        <f t="shared" si="18"/>
        <v/>
      </c>
      <c r="I111" s="3">
        <f t="shared" si="19"/>
        <v>0.35</v>
      </c>
      <c r="J111" s="3"/>
      <c r="K111" s="3"/>
      <c r="L111" s="3" t="e">
        <f t="shared" si="20"/>
        <v>#VALUE!</v>
      </c>
      <c r="O111" t="str">
        <f t="shared" si="21"/>
        <v/>
      </c>
      <c r="P111" t="str">
        <f t="shared" si="22"/>
        <v/>
      </c>
      <c r="Q111" t="e">
        <f t="shared" si="23"/>
        <v>#VALUE!</v>
      </c>
    </row>
    <row r="112" spans="1:17" x14ac:dyDescent="0.25">
      <c r="A112" s="7"/>
      <c r="F112" s="8"/>
      <c r="G112" s="8"/>
      <c r="H112" s="8" t="str">
        <f t="shared" si="18"/>
        <v/>
      </c>
      <c r="I112" s="3">
        <f t="shared" si="19"/>
        <v>0.35</v>
      </c>
      <c r="J112" s="3"/>
      <c r="K112" s="3"/>
      <c r="L112" s="3" t="e">
        <f t="shared" si="20"/>
        <v>#VALUE!</v>
      </c>
      <c r="O112" t="str">
        <f t="shared" si="21"/>
        <v/>
      </c>
      <c r="P112" t="str">
        <f t="shared" si="22"/>
        <v/>
      </c>
      <c r="Q112" t="e">
        <f t="shared" si="23"/>
        <v>#VALUE!</v>
      </c>
    </row>
    <row r="113" spans="1:17" x14ac:dyDescent="0.25">
      <c r="A113" s="7"/>
      <c r="F113" s="8"/>
      <c r="G113" s="8"/>
      <c r="H113" s="8" t="str">
        <f t="shared" si="18"/>
        <v/>
      </c>
      <c r="I113" s="3">
        <f t="shared" si="19"/>
        <v>0.35</v>
      </c>
      <c r="J113" s="3"/>
      <c r="K113" s="3"/>
      <c r="L113" s="3" t="e">
        <f t="shared" si="20"/>
        <v>#VALUE!</v>
      </c>
      <c r="O113" t="str">
        <f t="shared" si="21"/>
        <v/>
      </c>
      <c r="P113" t="str">
        <f t="shared" si="22"/>
        <v/>
      </c>
      <c r="Q113" t="e">
        <f t="shared" si="23"/>
        <v>#VALUE!</v>
      </c>
    </row>
    <row r="114" spans="1:17" x14ac:dyDescent="0.25">
      <c r="A114" s="7"/>
      <c r="F114" s="8"/>
      <c r="G114" s="8"/>
      <c r="H114" s="8" t="str">
        <f t="shared" si="18"/>
        <v/>
      </c>
      <c r="I114" s="3">
        <f t="shared" si="19"/>
        <v>0.35</v>
      </c>
      <c r="J114" s="3"/>
      <c r="K114" s="3"/>
      <c r="L114" s="3" t="e">
        <f t="shared" si="20"/>
        <v>#VALUE!</v>
      </c>
      <c r="O114" t="str">
        <f t="shared" si="21"/>
        <v/>
      </c>
      <c r="P114" t="str">
        <f t="shared" si="22"/>
        <v/>
      </c>
      <c r="Q114" t="e">
        <f t="shared" si="23"/>
        <v>#VALUE!</v>
      </c>
    </row>
    <row r="115" spans="1:17" x14ac:dyDescent="0.25">
      <c r="A115" s="7"/>
      <c r="F115" s="8"/>
      <c r="G115" s="8"/>
      <c r="H115" s="8" t="str">
        <f t="shared" si="18"/>
        <v/>
      </c>
      <c r="I115" s="3">
        <f t="shared" si="19"/>
        <v>0.35</v>
      </c>
      <c r="J115" s="3"/>
      <c r="K115" s="3"/>
      <c r="L115" s="3" t="e">
        <f t="shared" si="20"/>
        <v>#VALUE!</v>
      </c>
      <c r="O115" t="str">
        <f t="shared" si="21"/>
        <v/>
      </c>
      <c r="P115" t="str">
        <f t="shared" si="22"/>
        <v/>
      </c>
      <c r="Q115" t="e">
        <f t="shared" si="23"/>
        <v>#VALUE!</v>
      </c>
    </row>
    <row r="116" spans="1:17" x14ac:dyDescent="0.25">
      <c r="A116" s="7"/>
      <c r="F116" s="8"/>
      <c r="G116" s="8"/>
      <c r="H116" s="8" t="str">
        <f t="shared" si="18"/>
        <v/>
      </c>
      <c r="I116" s="3">
        <f t="shared" si="19"/>
        <v>0.35</v>
      </c>
      <c r="J116" s="3"/>
      <c r="K116" s="3"/>
      <c r="L116" s="3" t="e">
        <f t="shared" si="20"/>
        <v>#VALUE!</v>
      </c>
      <c r="O116" t="str">
        <f t="shared" si="21"/>
        <v/>
      </c>
      <c r="P116" t="str">
        <f t="shared" si="22"/>
        <v/>
      </c>
      <c r="Q116" t="e">
        <f t="shared" si="23"/>
        <v>#VALUE!</v>
      </c>
    </row>
    <row r="117" spans="1:17" x14ac:dyDescent="0.25">
      <c r="A117" s="7"/>
      <c r="F117" s="8"/>
      <c r="G117" s="8"/>
      <c r="H117" s="8" t="str">
        <f t="shared" si="18"/>
        <v/>
      </c>
      <c r="I117" s="3">
        <f t="shared" si="19"/>
        <v>0.35</v>
      </c>
      <c r="J117" s="3"/>
      <c r="K117" s="3"/>
      <c r="L117" s="3" t="e">
        <f t="shared" si="20"/>
        <v>#VALUE!</v>
      </c>
      <c r="O117" t="str">
        <f t="shared" si="21"/>
        <v/>
      </c>
      <c r="P117" t="str">
        <f t="shared" si="22"/>
        <v/>
      </c>
      <c r="Q117" t="e">
        <f t="shared" si="23"/>
        <v>#VALUE!</v>
      </c>
    </row>
    <row r="118" spans="1:17" x14ac:dyDescent="0.25">
      <c r="A118" s="7"/>
      <c r="F118" s="8"/>
      <c r="G118" s="8"/>
      <c r="H118" s="8" t="str">
        <f t="shared" si="18"/>
        <v/>
      </c>
      <c r="I118" s="3">
        <f t="shared" si="19"/>
        <v>0.35</v>
      </c>
      <c r="J118" s="3"/>
      <c r="K118" s="3"/>
      <c r="L118" s="3" t="e">
        <f t="shared" si="20"/>
        <v>#VALUE!</v>
      </c>
      <c r="O118" t="str">
        <f t="shared" si="21"/>
        <v/>
      </c>
      <c r="P118" t="str">
        <f t="shared" si="22"/>
        <v/>
      </c>
      <c r="Q118" t="e">
        <f t="shared" si="23"/>
        <v>#VALUE!</v>
      </c>
    </row>
    <row r="119" spans="1:17" x14ac:dyDescent="0.25">
      <c r="A119" s="7"/>
      <c r="F119" s="8"/>
      <c r="G119" s="8"/>
      <c r="H119" s="8" t="str">
        <f t="shared" si="18"/>
        <v/>
      </c>
      <c r="I119" s="3">
        <f t="shared" si="19"/>
        <v>0.35</v>
      </c>
      <c r="J119" s="3"/>
      <c r="K119" s="3"/>
      <c r="L119" s="3" t="e">
        <f t="shared" si="20"/>
        <v>#VALUE!</v>
      </c>
      <c r="O119" t="str">
        <f t="shared" si="21"/>
        <v/>
      </c>
      <c r="P119" t="str">
        <f t="shared" si="22"/>
        <v/>
      </c>
      <c r="Q119" t="e">
        <f t="shared" si="23"/>
        <v>#VALUE!</v>
      </c>
    </row>
    <row r="120" spans="1:17" x14ac:dyDescent="0.25">
      <c r="A120" s="7"/>
      <c r="F120" s="8"/>
      <c r="G120" s="8"/>
      <c r="H120" s="8" t="str">
        <f t="shared" si="18"/>
        <v/>
      </c>
      <c r="I120" s="3">
        <f t="shared" si="19"/>
        <v>0.35</v>
      </c>
      <c r="J120" s="3"/>
      <c r="K120" s="3"/>
      <c r="L120" s="3" t="e">
        <f t="shared" si="20"/>
        <v>#VALUE!</v>
      </c>
      <c r="O120" t="str">
        <f t="shared" si="21"/>
        <v/>
      </c>
      <c r="P120" t="str">
        <f t="shared" si="22"/>
        <v/>
      </c>
      <c r="Q120" t="e">
        <f t="shared" si="23"/>
        <v>#VALUE!</v>
      </c>
    </row>
    <row r="121" spans="1:17" x14ac:dyDescent="0.25">
      <c r="A121" s="7"/>
      <c r="F121" s="8"/>
      <c r="G121" s="8"/>
      <c r="H121" s="8" t="str">
        <f t="shared" si="18"/>
        <v/>
      </c>
      <c r="I121" s="3">
        <f t="shared" si="19"/>
        <v>0.35</v>
      </c>
      <c r="J121" s="3"/>
      <c r="K121" s="3"/>
      <c r="L121" s="3" t="e">
        <f t="shared" si="20"/>
        <v>#VALUE!</v>
      </c>
      <c r="O121" t="str">
        <f t="shared" si="21"/>
        <v/>
      </c>
      <c r="P121" t="str">
        <f t="shared" si="22"/>
        <v/>
      </c>
      <c r="Q121" t="e">
        <f t="shared" si="23"/>
        <v>#VALUE!</v>
      </c>
    </row>
    <row r="122" spans="1:17" x14ac:dyDescent="0.25">
      <c r="A122" s="7"/>
      <c r="F122" s="8"/>
      <c r="G122" s="8"/>
      <c r="H122" s="8" t="str">
        <f t="shared" si="18"/>
        <v/>
      </c>
      <c r="I122" s="3">
        <f t="shared" si="19"/>
        <v>0.35</v>
      </c>
      <c r="J122" s="3"/>
      <c r="K122" s="3"/>
      <c r="L122" s="3" t="e">
        <f t="shared" si="20"/>
        <v>#VALUE!</v>
      </c>
      <c r="O122" t="str">
        <f t="shared" si="21"/>
        <v/>
      </c>
      <c r="P122" t="str">
        <f t="shared" si="22"/>
        <v/>
      </c>
      <c r="Q122" t="e">
        <f t="shared" si="23"/>
        <v>#VALUE!</v>
      </c>
    </row>
    <row r="123" spans="1:17" x14ac:dyDescent="0.25">
      <c r="A123" s="7"/>
      <c r="F123" s="8"/>
      <c r="G123" s="8"/>
      <c r="H123" s="8" t="str">
        <f t="shared" si="18"/>
        <v/>
      </c>
      <c r="I123" s="3">
        <f t="shared" si="19"/>
        <v>0.35</v>
      </c>
      <c r="J123" s="3"/>
      <c r="K123" s="3"/>
      <c r="L123" s="3" t="e">
        <f t="shared" si="20"/>
        <v>#VALUE!</v>
      </c>
      <c r="O123" t="str">
        <f t="shared" si="21"/>
        <v/>
      </c>
      <c r="P123" t="str">
        <f t="shared" si="22"/>
        <v/>
      </c>
      <c r="Q123" t="e">
        <f t="shared" si="23"/>
        <v>#VALUE!</v>
      </c>
    </row>
    <row r="124" spans="1:17" x14ac:dyDescent="0.25">
      <c r="A124" s="7"/>
      <c r="F124" s="8"/>
      <c r="G124" s="8"/>
      <c r="H124" s="8" t="str">
        <f t="shared" si="18"/>
        <v/>
      </c>
      <c r="I124" s="3">
        <f t="shared" si="19"/>
        <v>0.35</v>
      </c>
      <c r="J124" s="3"/>
      <c r="K124" s="3"/>
      <c r="L124" s="3" t="e">
        <f t="shared" si="20"/>
        <v>#VALUE!</v>
      </c>
      <c r="O124" t="str">
        <f t="shared" si="21"/>
        <v/>
      </c>
      <c r="P124" t="str">
        <f t="shared" si="22"/>
        <v/>
      </c>
      <c r="Q124" t="e">
        <f t="shared" si="23"/>
        <v>#VALUE!</v>
      </c>
    </row>
    <row r="125" spans="1:17" x14ac:dyDescent="0.25">
      <c r="A125" s="7"/>
      <c r="F125" s="8"/>
      <c r="G125" s="8"/>
      <c r="H125" s="8" t="str">
        <f t="shared" si="18"/>
        <v/>
      </c>
      <c r="I125" s="3">
        <f t="shared" si="19"/>
        <v>0.35</v>
      </c>
      <c r="J125" s="3"/>
      <c r="K125" s="3"/>
      <c r="L125" s="3" t="e">
        <f t="shared" si="20"/>
        <v>#VALUE!</v>
      </c>
      <c r="O125" t="str">
        <f t="shared" si="21"/>
        <v/>
      </c>
      <c r="P125" t="str">
        <f t="shared" si="22"/>
        <v/>
      </c>
      <c r="Q125" t="e">
        <f t="shared" si="23"/>
        <v>#VALUE!</v>
      </c>
    </row>
    <row r="126" spans="1:17" x14ac:dyDescent="0.25">
      <c r="A126" s="7"/>
      <c r="F126" s="8"/>
      <c r="G126" s="8"/>
      <c r="H126" s="8" t="str">
        <f t="shared" si="18"/>
        <v/>
      </c>
      <c r="I126" s="3">
        <f t="shared" si="19"/>
        <v>0.35</v>
      </c>
      <c r="J126" s="3"/>
      <c r="K126" s="3"/>
      <c r="L126" s="3" t="e">
        <f t="shared" si="20"/>
        <v>#VALUE!</v>
      </c>
      <c r="O126" t="str">
        <f t="shared" si="21"/>
        <v/>
      </c>
      <c r="P126" t="str">
        <f t="shared" si="22"/>
        <v/>
      </c>
      <c r="Q126" t="e">
        <f t="shared" si="23"/>
        <v>#VALUE!</v>
      </c>
    </row>
    <row r="127" spans="1:17" x14ac:dyDescent="0.25">
      <c r="A127" s="7"/>
      <c r="F127" s="8"/>
      <c r="G127" s="8"/>
      <c r="H127" s="8" t="str">
        <f t="shared" si="18"/>
        <v/>
      </c>
      <c r="I127" s="3">
        <f t="shared" si="19"/>
        <v>0.35</v>
      </c>
      <c r="J127" s="3"/>
      <c r="K127" s="3"/>
      <c r="L127" s="3" t="e">
        <f t="shared" si="20"/>
        <v>#VALUE!</v>
      </c>
      <c r="O127" t="str">
        <f t="shared" si="21"/>
        <v/>
      </c>
      <c r="P127" t="str">
        <f t="shared" si="22"/>
        <v/>
      </c>
      <c r="Q127" t="e">
        <f t="shared" si="23"/>
        <v>#VALUE!</v>
      </c>
    </row>
    <row r="128" spans="1:17" x14ac:dyDescent="0.25">
      <c r="A128" s="7"/>
      <c r="F128" s="8"/>
      <c r="G128" s="8"/>
      <c r="H128" s="8" t="str">
        <f t="shared" si="18"/>
        <v/>
      </c>
      <c r="I128" s="3">
        <f t="shared" si="19"/>
        <v>0.35</v>
      </c>
      <c r="J128" s="3"/>
      <c r="K128" s="3"/>
      <c r="L128" s="3" t="e">
        <f t="shared" si="20"/>
        <v>#VALUE!</v>
      </c>
      <c r="O128" t="str">
        <f t="shared" si="21"/>
        <v/>
      </c>
      <c r="P128" t="str">
        <f t="shared" si="22"/>
        <v/>
      </c>
      <c r="Q128" t="e">
        <f t="shared" si="23"/>
        <v>#VALUE!</v>
      </c>
    </row>
    <row r="129" spans="1:17" x14ac:dyDescent="0.25">
      <c r="A129" s="7"/>
      <c r="F129" s="8"/>
      <c r="G129" s="8"/>
      <c r="H129" s="8" t="str">
        <f t="shared" si="18"/>
        <v/>
      </c>
      <c r="I129" s="3">
        <f t="shared" si="19"/>
        <v>0.35</v>
      </c>
      <c r="J129" s="3"/>
      <c r="K129" s="3"/>
      <c r="L129" s="3" t="e">
        <f t="shared" si="20"/>
        <v>#VALUE!</v>
      </c>
      <c r="O129" t="str">
        <f t="shared" si="21"/>
        <v/>
      </c>
      <c r="P129" t="str">
        <f t="shared" si="22"/>
        <v/>
      </c>
      <c r="Q129" t="e">
        <f t="shared" si="23"/>
        <v>#VALUE!</v>
      </c>
    </row>
    <row r="130" spans="1:17" x14ac:dyDescent="0.25">
      <c r="A130" s="7"/>
      <c r="F130" s="8"/>
      <c r="G130" s="8"/>
      <c r="H130" s="8" t="str">
        <f t="shared" si="18"/>
        <v/>
      </c>
      <c r="I130" s="3">
        <f t="shared" si="19"/>
        <v>0.35</v>
      </c>
      <c r="J130" s="3"/>
      <c r="K130" s="3"/>
      <c r="L130" s="3" t="e">
        <f t="shared" si="20"/>
        <v>#VALUE!</v>
      </c>
      <c r="O130" t="str">
        <f t="shared" si="21"/>
        <v/>
      </c>
      <c r="P130" t="str">
        <f t="shared" si="22"/>
        <v/>
      </c>
      <c r="Q130" t="e">
        <f t="shared" si="23"/>
        <v>#VALUE!</v>
      </c>
    </row>
    <row r="131" spans="1:17" x14ac:dyDescent="0.25">
      <c r="A131" s="7"/>
      <c r="F131" s="8"/>
      <c r="G131" s="8"/>
      <c r="H131" s="8" t="str">
        <f t="shared" si="18"/>
        <v/>
      </c>
      <c r="I131" s="3">
        <f t="shared" si="19"/>
        <v>0.35</v>
      </c>
      <c r="J131" s="3"/>
      <c r="K131" s="3"/>
      <c r="L131" s="3" t="e">
        <f t="shared" si="20"/>
        <v>#VALUE!</v>
      </c>
      <c r="O131" t="str">
        <f t="shared" si="21"/>
        <v/>
      </c>
      <c r="P131" t="str">
        <f t="shared" si="22"/>
        <v/>
      </c>
      <c r="Q131" t="e">
        <f t="shared" si="23"/>
        <v>#VALUE!</v>
      </c>
    </row>
    <row r="132" spans="1:17" x14ac:dyDescent="0.25">
      <c r="A132" s="7"/>
      <c r="F132" s="8"/>
      <c r="G132" s="8"/>
      <c r="H132" s="8" t="str">
        <f t="shared" si="18"/>
        <v/>
      </c>
      <c r="I132" s="3">
        <f t="shared" si="19"/>
        <v>0.35</v>
      </c>
      <c r="J132" s="3"/>
      <c r="K132" s="3"/>
      <c r="L132" s="3" t="e">
        <f t="shared" si="20"/>
        <v>#VALUE!</v>
      </c>
      <c r="O132" t="str">
        <f t="shared" si="21"/>
        <v/>
      </c>
      <c r="P132" t="str">
        <f t="shared" si="22"/>
        <v/>
      </c>
      <c r="Q132" t="e">
        <f t="shared" si="23"/>
        <v>#VALUE!</v>
      </c>
    </row>
    <row r="133" spans="1:17" x14ac:dyDescent="0.25">
      <c r="A133" s="7"/>
      <c r="F133" s="8"/>
      <c r="G133" s="8"/>
      <c r="H133" s="8" t="str">
        <f t="shared" ref="H133:H164" si="24">IF(AND(F133&gt;0,G133&gt;0),G133-F133,"")</f>
        <v/>
      </c>
      <c r="I133" s="3">
        <f t="shared" ref="I133:I164" si="25">Rate_km</f>
        <v>0.35</v>
      </c>
      <c r="J133" s="3"/>
      <c r="K133" s="3"/>
      <c r="L133" s="3" t="e">
        <f t="shared" ref="L133:L164" si="26">ROUND(IFERROR(H133,0)*IFERROR(I133,0)+IFERROR(J133,0)+IFERROR(K133,0),2)</f>
        <v>#VALUE!</v>
      </c>
      <c r="O133" t="str">
        <f t="shared" ref="O133:O164" si="27">IF(A133&gt;0,MONTH(A133),"")</f>
        <v/>
      </c>
      <c r="P133" t="str">
        <f t="shared" ref="P133:P164" si="28">IF(A133&gt;0,YEAR(A133),"")</f>
        <v/>
      </c>
      <c r="Q133" t="e">
        <f t="shared" ref="Q133:Q164" si="29">IF(H133&gt;0,H133*I133,0)</f>
        <v>#VALUE!</v>
      </c>
    </row>
    <row r="134" spans="1:17" x14ac:dyDescent="0.25">
      <c r="A134" s="7"/>
      <c r="F134" s="8"/>
      <c r="G134" s="8"/>
      <c r="H134" s="8" t="str">
        <f t="shared" si="24"/>
        <v/>
      </c>
      <c r="I134" s="3">
        <f t="shared" si="25"/>
        <v>0.35</v>
      </c>
      <c r="J134" s="3"/>
      <c r="K134" s="3"/>
      <c r="L134" s="3" t="e">
        <f t="shared" si="26"/>
        <v>#VALUE!</v>
      </c>
      <c r="O134" t="str">
        <f t="shared" si="27"/>
        <v/>
      </c>
      <c r="P134" t="str">
        <f t="shared" si="28"/>
        <v/>
      </c>
      <c r="Q134" t="e">
        <f t="shared" si="29"/>
        <v>#VALUE!</v>
      </c>
    </row>
    <row r="135" spans="1:17" x14ac:dyDescent="0.25">
      <c r="A135" s="7"/>
      <c r="F135" s="8"/>
      <c r="G135" s="8"/>
      <c r="H135" s="8" t="str">
        <f t="shared" si="24"/>
        <v/>
      </c>
      <c r="I135" s="3">
        <f t="shared" si="25"/>
        <v>0.35</v>
      </c>
      <c r="J135" s="3"/>
      <c r="K135" s="3"/>
      <c r="L135" s="3" t="e">
        <f t="shared" si="26"/>
        <v>#VALUE!</v>
      </c>
      <c r="O135" t="str">
        <f t="shared" si="27"/>
        <v/>
      </c>
      <c r="P135" t="str">
        <f t="shared" si="28"/>
        <v/>
      </c>
      <c r="Q135" t="e">
        <f t="shared" si="29"/>
        <v>#VALUE!</v>
      </c>
    </row>
    <row r="136" spans="1:17" x14ac:dyDescent="0.25">
      <c r="A136" s="7"/>
      <c r="F136" s="8"/>
      <c r="G136" s="8"/>
      <c r="H136" s="8" t="str">
        <f t="shared" si="24"/>
        <v/>
      </c>
      <c r="I136" s="3">
        <f t="shared" si="25"/>
        <v>0.35</v>
      </c>
      <c r="J136" s="3"/>
      <c r="K136" s="3"/>
      <c r="L136" s="3" t="e">
        <f t="shared" si="26"/>
        <v>#VALUE!</v>
      </c>
      <c r="O136" t="str">
        <f t="shared" si="27"/>
        <v/>
      </c>
      <c r="P136" t="str">
        <f t="shared" si="28"/>
        <v/>
      </c>
      <c r="Q136" t="e">
        <f t="shared" si="29"/>
        <v>#VALUE!</v>
      </c>
    </row>
    <row r="137" spans="1:17" x14ac:dyDescent="0.25">
      <c r="A137" s="7"/>
      <c r="F137" s="8"/>
      <c r="G137" s="8"/>
      <c r="H137" s="8" t="str">
        <f t="shared" si="24"/>
        <v/>
      </c>
      <c r="I137" s="3">
        <f t="shared" si="25"/>
        <v>0.35</v>
      </c>
      <c r="J137" s="3"/>
      <c r="K137" s="3"/>
      <c r="L137" s="3" t="e">
        <f t="shared" si="26"/>
        <v>#VALUE!</v>
      </c>
      <c r="O137" t="str">
        <f t="shared" si="27"/>
        <v/>
      </c>
      <c r="P137" t="str">
        <f t="shared" si="28"/>
        <v/>
      </c>
      <c r="Q137" t="e">
        <f t="shared" si="29"/>
        <v>#VALUE!</v>
      </c>
    </row>
    <row r="138" spans="1:17" x14ac:dyDescent="0.25">
      <c r="A138" s="7"/>
      <c r="F138" s="8"/>
      <c r="G138" s="8"/>
      <c r="H138" s="8" t="str">
        <f t="shared" si="24"/>
        <v/>
      </c>
      <c r="I138" s="3">
        <f t="shared" si="25"/>
        <v>0.35</v>
      </c>
      <c r="J138" s="3"/>
      <c r="K138" s="3"/>
      <c r="L138" s="3" t="e">
        <f t="shared" si="26"/>
        <v>#VALUE!</v>
      </c>
      <c r="O138" t="str">
        <f t="shared" si="27"/>
        <v/>
      </c>
      <c r="P138" t="str">
        <f t="shared" si="28"/>
        <v/>
      </c>
      <c r="Q138" t="e">
        <f t="shared" si="29"/>
        <v>#VALUE!</v>
      </c>
    </row>
    <row r="139" spans="1:17" x14ac:dyDescent="0.25">
      <c r="A139" s="7"/>
      <c r="F139" s="8"/>
      <c r="G139" s="8"/>
      <c r="H139" s="8" t="str">
        <f t="shared" si="24"/>
        <v/>
      </c>
      <c r="I139" s="3">
        <f t="shared" si="25"/>
        <v>0.35</v>
      </c>
      <c r="J139" s="3"/>
      <c r="K139" s="3"/>
      <c r="L139" s="3" t="e">
        <f t="shared" si="26"/>
        <v>#VALUE!</v>
      </c>
      <c r="O139" t="str">
        <f t="shared" si="27"/>
        <v/>
      </c>
      <c r="P139" t="str">
        <f t="shared" si="28"/>
        <v/>
      </c>
      <c r="Q139" t="e">
        <f t="shared" si="29"/>
        <v>#VALUE!</v>
      </c>
    </row>
    <row r="140" spans="1:17" x14ac:dyDescent="0.25">
      <c r="A140" s="7"/>
      <c r="F140" s="8"/>
      <c r="G140" s="8"/>
      <c r="H140" s="8" t="str">
        <f t="shared" si="24"/>
        <v/>
      </c>
      <c r="I140" s="3">
        <f t="shared" si="25"/>
        <v>0.35</v>
      </c>
      <c r="J140" s="3"/>
      <c r="K140" s="3"/>
      <c r="L140" s="3" t="e">
        <f t="shared" si="26"/>
        <v>#VALUE!</v>
      </c>
      <c r="O140" t="str">
        <f t="shared" si="27"/>
        <v/>
      </c>
      <c r="P140" t="str">
        <f t="shared" si="28"/>
        <v/>
      </c>
      <c r="Q140" t="e">
        <f t="shared" si="29"/>
        <v>#VALUE!</v>
      </c>
    </row>
    <row r="141" spans="1:17" x14ac:dyDescent="0.25">
      <c r="A141" s="7"/>
      <c r="F141" s="8"/>
      <c r="G141" s="8"/>
      <c r="H141" s="8" t="str">
        <f t="shared" si="24"/>
        <v/>
      </c>
      <c r="I141" s="3">
        <f t="shared" si="25"/>
        <v>0.35</v>
      </c>
      <c r="J141" s="3"/>
      <c r="K141" s="3"/>
      <c r="L141" s="3" t="e">
        <f t="shared" si="26"/>
        <v>#VALUE!</v>
      </c>
      <c r="O141" t="str">
        <f t="shared" si="27"/>
        <v/>
      </c>
      <c r="P141" t="str">
        <f t="shared" si="28"/>
        <v/>
      </c>
      <c r="Q141" t="e">
        <f t="shared" si="29"/>
        <v>#VALUE!</v>
      </c>
    </row>
    <row r="142" spans="1:17" x14ac:dyDescent="0.25">
      <c r="A142" s="7"/>
      <c r="F142" s="8"/>
      <c r="G142" s="8"/>
      <c r="H142" s="8" t="str">
        <f t="shared" si="24"/>
        <v/>
      </c>
      <c r="I142" s="3">
        <f t="shared" si="25"/>
        <v>0.35</v>
      </c>
      <c r="J142" s="3"/>
      <c r="K142" s="3"/>
      <c r="L142" s="3" t="e">
        <f t="shared" si="26"/>
        <v>#VALUE!</v>
      </c>
      <c r="O142" t="str">
        <f t="shared" si="27"/>
        <v/>
      </c>
      <c r="P142" t="str">
        <f t="shared" si="28"/>
        <v/>
      </c>
      <c r="Q142" t="e">
        <f t="shared" si="29"/>
        <v>#VALUE!</v>
      </c>
    </row>
    <row r="143" spans="1:17" x14ac:dyDescent="0.25">
      <c r="A143" s="7"/>
      <c r="F143" s="8"/>
      <c r="G143" s="8"/>
      <c r="H143" s="8" t="str">
        <f t="shared" si="24"/>
        <v/>
      </c>
      <c r="I143" s="3">
        <f t="shared" si="25"/>
        <v>0.35</v>
      </c>
      <c r="J143" s="3"/>
      <c r="K143" s="3"/>
      <c r="L143" s="3" t="e">
        <f t="shared" si="26"/>
        <v>#VALUE!</v>
      </c>
      <c r="O143" t="str">
        <f t="shared" si="27"/>
        <v/>
      </c>
      <c r="P143" t="str">
        <f t="shared" si="28"/>
        <v/>
      </c>
      <c r="Q143" t="e">
        <f t="shared" si="29"/>
        <v>#VALUE!</v>
      </c>
    </row>
    <row r="144" spans="1:17" x14ac:dyDescent="0.25">
      <c r="A144" s="7"/>
      <c r="F144" s="8"/>
      <c r="G144" s="8"/>
      <c r="H144" s="8" t="str">
        <f t="shared" si="24"/>
        <v/>
      </c>
      <c r="I144" s="3">
        <f t="shared" si="25"/>
        <v>0.35</v>
      </c>
      <c r="J144" s="3"/>
      <c r="K144" s="3"/>
      <c r="L144" s="3" t="e">
        <f t="shared" si="26"/>
        <v>#VALUE!</v>
      </c>
      <c r="O144" t="str">
        <f t="shared" si="27"/>
        <v/>
      </c>
      <c r="P144" t="str">
        <f t="shared" si="28"/>
        <v/>
      </c>
      <c r="Q144" t="e">
        <f t="shared" si="29"/>
        <v>#VALUE!</v>
      </c>
    </row>
    <row r="145" spans="1:17" x14ac:dyDescent="0.25">
      <c r="A145" s="7"/>
      <c r="F145" s="8"/>
      <c r="G145" s="8"/>
      <c r="H145" s="8" t="str">
        <f t="shared" si="24"/>
        <v/>
      </c>
      <c r="I145" s="3">
        <f t="shared" si="25"/>
        <v>0.35</v>
      </c>
      <c r="J145" s="3"/>
      <c r="K145" s="3"/>
      <c r="L145" s="3" t="e">
        <f t="shared" si="26"/>
        <v>#VALUE!</v>
      </c>
      <c r="O145" t="str">
        <f t="shared" si="27"/>
        <v/>
      </c>
      <c r="P145" t="str">
        <f t="shared" si="28"/>
        <v/>
      </c>
      <c r="Q145" t="e">
        <f t="shared" si="29"/>
        <v>#VALUE!</v>
      </c>
    </row>
    <row r="146" spans="1:17" x14ac:dyDescent="0.25">
      <c r="A146" s="7"/>
      <c r="F146" s="8"/>
      <c r="G146" s="8"/>
      <c r="H146" s="8" t="str">
        <f t="shared" si="24"/>
        <v/>
      </c>
      <c r="I146" s="3">
        <f t="shared" si="25"/>
        <v>0.35</v>
      </c>
      <c r="J146" s="3"/>
      <c r="K146" s="3"/>
      <c r="L146" s="3" t="e">
        <f t="shared" si="26"/>
        <v>#VALUE!</v>
      </c>
      <c r="O146" t="str">
        <f t="shared" si="27"/>
        <v/>
      </c>
      <c r="P146" t="str">
        <f t="shared" si="28"/>
        <v/>
      </c>
      <c r="Q146" t="e">
        <f t="shared" si="29"/>
        <v>#VALUE!</v>
      </c>
    </row>
    <row r="147" spans="1:17" x14ac:dyDescent="0.25">
      <c r="A147" s="7"/>
      <c r="F147" s="8"/>
      <c r="G147" s="8"/>
      <c r="H147" s="8" t="str">
        <f t="shared" si="24"/>
        <v/>
      </c>
      <c r="I147" s="3">
        <f t="shared" si="25"/>
        <v>0.35</v>
      </c>
      <c r="J147" s="3"/>
      <c r="K147" s="3"/>
      <c r="L147" s="3" t="e">
        <f t="shared" si="26"/>
        <v>#VALUE!</v>
      </c>
      <c r="O147" t="str">
        <f t="shared" si="27"/>
        <v/>
      </c>
      <c r="P147" t="str">
        <f t="shared" si="28"/>
        <v/>
      </c>
      <c r="Q147" t="e">
        <f t="shared" si="29"/>
        <v>#VALUE!</v>
      </c>
    </row>
    <row r="148" spans="1:17" x14ac:dyDescent="0.25">
      <c r="A148" s="7"/>
      <c r="F148" s="8"/>
      <c r="G148" s="8"/>
      <c r="H148" s="8" t="str">
        <f t="shared" si="24"/>
        <v/>
      </c>
      <c r="I148" s="3">
        <f t="shared" si="25"/>
        <v>0.35</v>
      </c>
      <c r="J148" s="3"/>
      <c r="K148" s="3"/>
      <c r="L148" s="3" t="e">
        <f t="shared" si="26"/>
        <v>#VALUE!</v>
      </c>
      <c r="O148" t="str">
        <f t="shared" si="27"/>
        <v/>
      </c>
      <c r="P148" t="str">
        <f t="shared" si="28"/>
        <v/>
      </c>
      <c r="Q148" t="e">
        <f t="shared" si="29"/>
        <v>#VALUE!</v>
      </c>
    </row>
    <row r="149" spans="1:17" x14ac:dyDescent="0.25">
      <c r="A149" s="7"/>
      <c r="F149" s="8"/>
      <c r="G149" s="8"/>
      <c r="H149" s="8" t="str">
        <f t="shared" si="24"/>
        <v/>
      </c>
      <c r="I149" s="3">
        <f t="shared" si="25"/>
        <v>0.35</v>
      </c>
      <c r="J149" s="3"/>
      <c r="K149" s="3"/>
      <c r="L149" s="3" t="e">
        <f t="shared" si="26"/>
        <v>#VALUE!</v>
      </c>
      <c r="O149" t="str">
        <f t="shared" si="27"/>
        <v/>
      </c>
      <c r="P149" t="str">
        <f t="shared" si="28"/>
        <v/>
      </c>
      <c r="Q149" t="e">
        <f t="shared" si="29"/>
        <v>#VALUE!</v>
      </c>
    </row>
    <row r="150" spans="1:17" x14ac:dyDescent="0.25">
      <c r="A150" s="7"/>
      <c r="F150" s="8"/>
      <c r="G150" s="8"/>
      <c r="H150" s="8" t="str">
        <f t="shared" si="24"/>
        <v/>
      </c>
      <c r="I150" s="3">
        <f t="shared" si="25"/>
        <v>0.35</v>
      </c>
      <c r="J150" s="3"/>
      <c r="K150" s="3"/>
      <c r="L150" s="3" t="e">
        <f t="shared" si="26"/>
        <v>#VALUE!</v>
      </c>
      <c r="O150" t="str">
        <f t="shared" si="27"/>
        <v/>
      </c>
      <c r="P150" t="str">
        <f t="shared" si="28"/>
        <v/>
      </c>
      <c r="Q150" t="e">
        <f t="shared" si="29"/>
        <v>#VALUE!</v>
      </c>
    </row>
    <row r="151" spans="1:17" x14ac:dyDescent="0.25">
      <c r="A151" s="7"/>
      <c r="F151" s="8"/>
      <c r="G151" s="8"/>
      <c r="H151" s="8" t="str">
        <f t="shared" si="24"/>
        <v/>
      </c>
      <c r="I151" s="3">
        <f t="shared" si="25"/>
        <v>0.35</v>
      </c>
      <c r="J151" s="3"/>
      <c r="K151" s="3"/>
      <c r="L151" s="3" t="e">
        <f t="shared" si="26"/>
        <v>#VALUE!</v>
      </c>
      <c r="O151" t="str">
        <f t="shared" si="27"/>
        <v/>
      </c>
      <c r="P151" t="str">
        <f t="shared" si="28"/>
        <v/>
      </c>
      <c r="Q151" t="e">
        <f t="shared" si="29"/>
        <v>#VALUE!</v>
      </c>
    </row>
    <row r="152" spans="1:17" x14ac:dyDescent="0.25">
      <c r="A152" s="7"/>
      <c r="F152" s="8"/>
      <c r="G152" s="8"/>
      <c r="H152" s="8" t="str">
        <f t="shared" si="24"/>
        <v/>
      </c>
      <c r="I152" s="3">
        <f t="shared" si="25"/>
        <v>0.35</v>
      </c>
      <c r="J152" s="3"/>
      <c r="K152" s="3"/>
      <c r="L152" s="3" t="e">
        <f t="shared" si="26"/>
        <v>#VALUE!</v>
      </c>
      <c r="O152" t="str">
        <f t="shared" si="27"/>
        <v/>
      </c>
      <c r="P152" t="str">
        <f t="shared" si="28"/>
        <v/>
      </c>
      <c r="Q152" t="e">
        <f t="shared" si="29"/>
        <v>#VALUE!</v>
      </c>
    </row>
    <row r="153" spans="1:17" x14ac:dyDescent="0.25">
      <c r="A153" s="7"/>
      <c r="F153" s="8"/>
      <c r="G153" s="8"/>
      <c r="H153" s="8" t="str">
        <f t="shared" si="24"/>
        <v/>
      </c>
      <c r="I153" s="3">
        <f t="shared" si="25"/>
        <v>0.35</v>
      </c>
      <c r="J153" s="3"/>
      <c r="K153" s="3"/>
      <c r="L153" s="3" t="e">
        <f t="shared" si="26"/>
        <v>#VALUE!</v>
      </c>
      <c r="O153" t="str">
        <f t="shared" si="27"/>
        <v/>
      </c>
      <c r="P153" t="str">
        <f t="shared" si="28"/>
        <v/>
      </c>
      <c r="Q153" t="e">
        <f t="shared" si="29"/>
        <v>#VALUE!</v>
      </c>
    </row>
    <row r="154" spans="1:17" x14ac:dyDescent="0.25">
      <c r="A154" s="7"/>
      <c r="F154" s="8"/>
      <c r="G154" s="8"/>
      <c r="H154" s="8" t="str">
        <f t="shared" si="24"/>
        <v/>
      </c>
      <c r="I154" s="3">
        <f t="shared" si="25"/>
        <v>0.35</v>
      </c>
      <c r="J154" s="3"/>
      <c r="K154" s="3"/>
      <c r="L154" s="3" t="e">
        <f t="shared" si="26"/>
        <v>#VALUE!</v>
      </c>
      <c r="O154" t="str">
        <f t="shared" si="27"/>
        <v/>
      </c>
      <c r="P154" t="str">
        <f t="shared" si="28"/>
        <v/>
      </c>
      <c r="Q154" t="e">
        <f t="shared" si="29"/>
        <v>#VALUE!</v>
      </c>
    </row>
    <row r="155" spans="1:17" x14ac:dyDescent="0.25">
      <c r="A155" s="7"/>
      <c r="F155" s="8"/>
      <c r="G155" s="8"/>
      <c r="H155" s="8" t="str">
        <f t="shared" si="24"/>
        <v/>
      </c>
      <c r="I155" s="3">
        <f t="shared" si="25"/>
        <v>0.35</v>
      </c>
      <c r="J155" s="3"/>
      <c r="K155" s="3"/>
      <c r="L155" s="3" t="e">
        <f t="shared" si="26"/>
        <v>#VALUE!</v>
      </c>
      <c r="O155" t="str">
        <f t="shared" si="27"/>
        <v/>
      </c>
      <c r="P155" t="str">
        <f t="shared" si="28"/>
        <v/>
      </c>
      <c r="Q155" t="e">
        <f t="shared" si="29"/>
        <v>#VALUE!</v>
      </c>
    </row>
    <row r="156" spans="1:17" x14ac:dyDescent="0.25">
      <c r="A156" s="7"/>
      <c r="F156" s="8"/>
      <c r="G156" s="8"/>
      <c r="H156" s="8" t="str">
        <f t="shared" si="24"/>
        <v/>
      </c>
      <c r="I156" s="3">
        <f t="shared" si="25"/>
        <v>0.35</v>
      </c>
      <c r="J156" s="3"/>
      <c r="K156" s="3"/>
      <c r="L156" s="3" t="e">
        <f t="shared" si="26"/>
        <v>#VALUE!</v>
      </c>
      <c r="O156" t="str">
        <f t="shared" si="27"/>
        <v/>
      </c>
      <c r="P156" t="str">
        <f t="shared" si="28"/>
        <v/>
      </c>
      <c r="Q156" t="e">
        <f t="shared" si="29"/>
        <v>#VALUE!</v>
      </c>
    </row>
    <row r="157" spans="1:17" x14ac:dyDescent="0.25">
      <c r="A157" s="7"/>
      <c r="F157" s="8"/>
      <c r="G157" s="8"/>
      <c r="H157" s="8" t="str">
        <f t="shared" si="24"/>
        <v/>
      </c>
      <c r="I157" s="3">
        <f t="shared" si="25"/>
        <v>0.35</v>
      </c>
      <c r="J157" s="3"/>
      <c r="K157" s="3"/>
      <c r="L157" s="3" t="e">
        <f t="shared" si="26"/>
        <v>#VALUE!</v>
      </c>
      <c r="O157" t="str">
        <f t="shared" si="27"/>
        <v/>
      </c>
      <c r="P157" t="str">
        <f t="shared" si="28"/>
        <v/>
      </c>
      <c r="Q157" t="e">
        <f t="shared" si="29"/>
        <v>#VALUE!</v>
      </c>
    </row>
    <row r="158" spans="1:17" x14ac:dyDescent="0.25">
      <c r="A158" s="7"/>
      <c r="F158" s="8"/>
      <c r="G158" s="8"/>
      <c r="H158" s="8" t="str">
        <f t="shared" si="24"/>
        <v/>
      </c>
      <c r="I158" s="3">
        <f t="shared" si="25"/>
        <v>0.35</v>
      </c>
      <c r="J158" s="3"/>
      <c r="K158" s="3"/>
      <c r="L158" s="3" t="e">
        <f t="shared" si="26"/>
        <v>#VALUE!</v>
      </c>
      <c r="O158" t="str">
        <f t="shared" si="27"/>
        <v/>
      </c>
      <c r="P158" t="str">
        <f t="shared" si="28"/>
        <v/>
      </c>
      <c r="Q158" t="e">
        <f t="shared" si="29"/>
        <v>#VALUE!</v>
      </c>
    </row>
    <row r="159" spans="1:17" x14ac:dyDescent="0.25">
      <c r="A159" s="7"/>
      <c r="F159" s="8"/>
      <c r="G159" s="8"/>
      <c r="H159" s="8" t="str">
        <f t="shared" si="24"/>
        <v/>
      </c>
      <c r="I159" s="3">
        <f t="shared" si="25"/>
        <v>0.35</v>
      </c>
      <c r="J159" s="3"/>
      <c r="K159" s="3"/>
      <c r="L159" s="3" t="e">
        <f t="shared" si="26"/>
        <v>#VALUE!</v>
      </c>
      <c r="O159" t="str">
        <f t="shared" si="27"/>
        <v/>
      </c>
      <c r="P159" t="str">
        <f t="shared" si="28"/>
        <v/>
      </c>
      <c r="Q159" t="e">
        <f t="shared" si="29"/>
        <v>#VALUE!</v>
      </c>
    </row>
    <row r="160" spans="1:17" x14ac:dyDescent="0.25">
      <c r="A160" s="7"/>
      <c r="F160" s="8"/>
      <c r="G160" s="8"/>
      <c r="H160" s="8" t="str">
        <f t="shared" si="24"/>
        <v/>
      </c>
      <c r="I160" s="3">
        <f t="shared" si="25"/>
        <v>0.35</v>
      </c>
      <c r="J160" s="3"/>
      <c r="K160" s="3"/>
      <c r="L160" s="3" t="e">
        <f t="shared" si="26"/>
        <v>#VALUE!</v>
      </c>
      <c r="O160" t="str">
        <f t="shared" si="27"/>
        <v/>
      </c>
      <c r="P160" t="str">
        <f t="shared" si="28"/>
        <v/>
      </c>
      <c r="Q160" t="e">
        <f t="shared" si="29"/>
        <v>#VALUE!</v>
      </c>
    </row>
    <row r="161" spans="1:17" x14ac:dyDescent="0.25">
      <c r="A161" s="7"/>
      <c r="F161" s="8"/>
      <c r="G161" s="8"/>
      <c r="H161" s="8" t="str">
        <f t="shared" si="24"/>
        <v/>
      </c>
      <c r="I161" s="3">
        <f t="shared" si="25"/>
        <v>0.35</v>
      </c>
      <c r="J161" s="3"/>
      <c r="K161" s="3"/>
      <c r="L161" s="3" t="e">
        <f t="shared" si="26"/>
        <v>#VALUE!</v>
      </c>
      <c r="O161" t="str">
        <f t="shared" si="27"/>
        <v/>
      </c>
      <c r="P161" t="str">
        <f t="shared" si="28"/>
        <v/>
      </c>
      <c r="Q161" t="e">
        <f t="shared" si="29"/>
        <v>#VALUE!</v>
      </c>
    </row>
    <row r="162" spans="1:17" x14ac:dyDescent="0.25">
      <c r="A162" s="7"/>
      <c r="F162" s="8"/>
      <c r="G162" s="8"/>
      <c r="H162" s="8" t="str">
        <f t="shared" si="24"/>
        <v/>
      </c>
      <c r="I162" s="3">
        <f t="shared" si="25"/>
        <v>0.35</v>
      </c>
      <c r="J162" s="3"/>
      <c r="K162" s="3"/>
      <c r="L162" s="3" t="e">
        <f t="shared" si="26"/>
        <v>#VALUE!</v>
      </c>
      <c r="O162" t="str">
        <f t="shared" si="27"/>
        <v/>
      </c>
      <c r="P162" t="str">
        <f t="shared" si="28"/>
        <v/>
      </c>
      <c r="Q162" t="e">
        <f t="shared" si="29"/>
        <v>#VALUE!</v>
      </c>
    </row>
    <row r="163" spans="1:17" x14ac:dyDescent="0.25">
      <c r="A163" s="7"/>
      <c r="F163" s="8"/>
      <c r="G163" s="8"/>
      <c r="H163" s="8" t="str">
        <f t="shared" si="24"/>
        <v/>
      </c>
      <c r="I163" s="3">
        <f t="shared" si="25"/>
        <v>0.35</v>
      </c>
      <c r="J163" s="3"/>
      <c r="K163" s="3"/>
      <c r="L163" s="3" t="e">
        <f t="shared" si="26"/>
        <v>#VALUE!</v>
      </c>
      <c r="O163" t="str">
        <f t="shared" si="27"/>
        <v/>
      </c>
      <c r="P163" t="str">
        <f t="shared" si="28"/>
        <v/>
      </c>
      <c r="Q163" t="e">
        <f t="shared" si="29"/>
        <v>#VALUE!</v>
      </c>
    </row>
    <row r="164" spans="1:17" x14ac:dyDescent="0.25">
      <c r="A164" s="7"/>
      <c r="F164" s="8"/>
      <c r="G164" s="8"/>
      <c r="H164" s="8" t="str">
        <f t="shared" si="24"/>
        <v/>
      </c>
      <c r="I164" s="3">
        <f t="shared" si="25"/>
        <v>0.35</v>
      </c>
      <c r="J164" s="3"/>
      <c r="K164" s="3"/>
      <c r="L164" s="3" t="e">
        <f t="shared" si="26"/>
        <v>#VALUE!</v>
      </c>
      <c r="O164" t="str">
        <f t="shared" si="27"/>
        <v/>
      </c>
      <c r="P164" t="str">
        <f t="shared" si="28"/>
        <v/>
      </c>
      <c r="Q164" t="e">
        <f t="shared" si="29"/>
        <v>#VALUE!</v>
      </c>
    </row>
    <row r="165" spans="1:17" x14ac:dyDescent="0.25">
      <c r="A165" s="7"/>
      <c r="F165" s="8"/>
      <c r="G165" s="8"/>
      <c r="H165" s="8" t="str">
        <f t="shared" ref="H165:H196" si="30">IF(AND(F165&gt;0,G165&gt;0),G165-F165,"")</f>
        <v/>
      </c>
      <c r="I165" s="3">
        <f t="shared" ref="I165:I196" si="31">Rate_km</f>
        <v>0.35</v>
      </c>
      <c r="J165" s="3"/>
      <c r="K165" s="3"/>
      <c r="L165" s="3" t="e">
        <f t="shared" ref="L165:L196" si="32">ROUND(IFERROR(H165,0)*IFERROR(I165,0)+IFERROR(J165,0)+IFERROR(K165,0),2)</f>
        <v>#VALUE!</v>
      </c>
      <c r="O165" t="str">
        <f t="shared" ref="O165:O196" si="33">IF(A165&gt;0,MONTH(A165),"")</f>
        <v/>
      </c>
      <c r="P165" t="str">
        <f t="shared" ref="P165:P196" si="34">IF(A165&gt;0,YEAR(A165),"")</f>
        <v/>
      </c>
      <c r="Q165" t="e">
        <f t="shared" ref="Q165:Q196" si="35">IF(H165&gt;0,H165*I165,0)</f>
        <v>#VALUE!</v>
      </c>
    </row>
    <row r="166" spans="1:17" x14ac:dyDescent="0.25">
      <c r="A166" s="7"/>
      <c r="F166" s="8"/>
      <c r="G166" s="8"/>
      <c r="H166" s="8" t="str">
        <f t="shared" si="30"/>
        <v/>
      </c>
      <c r="I166" s="3">
        <f t="shared" si="31"/>
        <v>0.35</v>
      </c>
      <c r="J166" s="3"/>
      <c r="K166" s="3"/>
      <c r="L166" s="3" t="e">
        <f t="shared" si="32"/>
        <v>#VALUE!</v>
      </c>
      <c r="O166" t="str">
        <f t="shared" si="33"/>
        <v/>
      </c>
      <c r="P166" t="str">
        <f t="shared" si="34"/>
        <v/>
      </c>
      <c r="Q166" t="e">
        <f t="shared" si="35"/>
        <v>#VALUE!</v>
      </c>
    </row>
    <row r="167" spans="1:17" x14ac:dyDescent="0.25">
      <c r="A167" s="7"/>
      <c r="F167" s="8"/>
      <c r="G167" s="8"/>
      <c r="H167" s="8" t="str">
        <f t="shared" si="30"/>
        <v/>
      </c>
      <c r="I167" s="3">
        <f t="shared" si="31"/>
        <v>0.35</v>
      </c>
      <c r="J167" s="3"/>
      <c r="K167" s="3"/>
      <c r="L167" s="3" t="e">
        <f t="shared" si="32"/>
        <v>#VALUE!</v>
      </c>
      <c r="O167" t="str">
        <f t="shared" si="33"/>
        <v/>
      </c>
      <c r="P167" t="str">
        <f t="shared" si="34"/>
        <v/>
      </c>
      <c r="Q167" t="e">
        <f t="shared" si="35"/>
        <v>#VALUE!</v>
      </c>
    </row>
    <row r="168" spans="1:17" x14ac:dyDescent="0.25">
      <c r="A168" s="7"/>
      <c r="F168" s="8"/>
      <c r="G168" s="8"/>
      <c r="H168" s="8" t="str">
        <f t="shared" si="30"/>
        <v/>
      </c>
      <c r="I168" s="3">
        <f t="shared" si="31"/>
        <v>0.35</v>
      </c>
      <c r="J168" s="3"/>
      <c r="K168" s="3"/>
      <c r="L168" s="3" t="e">
        <f t="shared" si="32"/>
        <v>#VALUE!</v>
      </c>
      <c r="O168" t="str">
        <f t="shared" si="33"/>
        <v/>
      </c>
      <c r="P168" t="str">
        <f t="shared" si="34"/>
        <v/>
      </c>
      <c r="Q168" t="e">
        <f t="shared" si="35"/>
        <v>#VALUE!</v>
      </c>
    </row>
    <row r="169" spans="1:17" x14ac:dyDescent="0.25">
      <c r="A169" s="7"/>
      <c r="F169" s="8"/>
      <c r="G169" s="8"/>
      <c r="H169" s="8" t="str">
        <f t="shared" si="30"/>
        <v/>
      </c>
      <c r="I169" s="3">
        <f t="shared" si="31"/>
        <v>0.35</v>
      </c>
      <c r="J169" s="3"/>
      <c r="K169" s="3"/>
      <c r="L169" s="3" t="e">
        <f t="shared" si="32"/>
        <v>#VALUE!</v>
      </c>
      <c r="O169" t="str">
        <f t="shared" si="33"/>
        <v/>
      </c>
      <c r="P169" t="str">
        <f t="shared" si="34"/>
        <v/>
      </c>
      <c r="Q169" t="e">
        <f t="shared" si="35"/>
        <v>#VALUE!</v>
      </c>
    </row>
    <row r="170" spans="1:17" x14ac:dyDescent="0.25">
      <c r="A170" s="7"/>
      <c r="F170" s="8"/>
      <c r="G170" s="8"/>
      <c r="H170" s="8" t="str">
        <f t="shared" si="30"/>
        <v/>
      </c>
      <c r="I170" s="3">
        <f t="shared" si="31"/>
        <v>0.35</v>
      </c>
      <c r="J170" s="3"/>
      <c r="K170" s="3"/>
      <c r="L170" s="3" t="e">
        <f t="shared" si="32"/>
        <v>#VALUE!</v>
      </c>
      <c r="O170" t="str">
        <f t="shared" si="33"/>
        <v/>
      </c>
      <c r="P170" t="str">
        <f t="shared" si="34"/>
        <v/>
      </c>
      <c r="Q170" t="e">
        <f t="shared" si="35"/>
        <v>#VALUE!</v>
      </c>
    </row>
    <row r="171" spans="1:17" x14ac:dyDescent="0.25">
      <c r="A171" s="7"/>
      <c r="F171" s="8"/>
      <c r="G171" s="8"/>
      <c r="H171" s="8" t="str">
        <f t="shared" si="30"/>
        <v/>
      </c>
      <c r="I171" s="3">
        <f t="shared" si="31"/>
        <v>0.35</v>
      </c>
      <c r="J171" s="3"/>
      <c r="K171" s="3"/>
      <c r="L171" s="3" t="e">
        <f t="shared" si="32"/>
        <v>#VALUE!</v>
      </c>
      <c r="O171" t="str">
        <f t="shared" si="33"/>
        <v/>
      </c>
      <c r="P171" t="str">
        <f t="shared" si="34"/>
        <v/>
      </c>
      <c r="Q171" t="e">
        <f t="shared" si="35"/>
        <v>#VALUE!</v>
      </c>
    </row>
    <row r="172" spans="1:17" x14ac:dyDescent="0.25">
      <c r="A172" s="7"/>
      <c r="F172" s="8"/>
      <c r="G172" s="8"/>
      <c r="H172" s="8" t="str">
        <f t="shared" si="30"/>
        <v/>
      </c>
      <c r="I172" s="3">
        <f t="shared" si="31"/>
        <v>0.35</v>
      </c>
      <c r="J172" s="3"/>
      <c r="K172" s="3"/>
      <c r="L172" s="3" t="e">
        <f t="shared" si="32"/>
        <v>#VALUE!</v>
      </c>
      <c r="O172" t="str">
        <f t="shared" si="33"/>
        <v/>
      </c>
      <c r="P172" t="str">
        <f t="shared" si="34"/>
        <v/>
      </c>
      <c r="Q172" t="e">
        <f t="shared" si="35"/>
        <v>#VALUE!</v>
      </c>
    </row>
    <row r="173" spans="1:17" x14ac:dyDescent="0.25">
      <c r="A173" s="7"/>
      <c r="F173" s="8"/>
      <c r="G173" s="8"/>
      <c r="H173" s="8" t="str">
        <f t="shared" si="30"/>
        <v/>
      </c>
      <c r="I173" s="3">
        <f t="shared" si="31"/>
        <v>0.35</v>
      </c>
      <c r="J173" s="3"/>
      <c r="K173" s="3"/>
      <c r="L173" s="3" t="e">
        <f t="shared" si="32"/>
        <v>#VALUE!</v>
      </c>
      <c r="O173" t="str">
        <f t="shared" si="33"/>
        <v/>
      </c>
      <c r="P173" t="str">
        <f t="shared" si="34"/>
        <v/>
      </c>
      <c r="Q173" t="e">
        <f t="shared" si="35"/>
        <v>#VALUE!</v>
      </c>
    </row>
    <row r="174" spans="1:17" x14ac:dyDescent="0.25">
      <c r="A174" s="7"/>
      <c r="F174" s="8"/>
      <c r="G174" s="8"/>
      <c r="H174" s="8" t="str">
        <f t="shared" si="30"/>
        <v/>
      </c>
      <c r="I174" s="3">
        <f t="shared" si="31"/>
        <v>0.35</v>
      </c>
      <c r="J174" s="3"/>
      <c r="K174" s="3"/>
      <c r="L174" s="3" t="e">
        <f t="shared" si="32"/>
        <v>#VALUE!</v>
      </c>
      <c r="O174" t="str">
        <f t="shared" si="33"/>
        <v/>
      </c>
      <c r="P174" t="str">
        <f t="shared" si="34"/>
        <v/>
      </c>
      <c r="Q174" t="e">
        <f t="shared" si="35"/>
        <v>#VALUE!</v>
      </c>
    </row>
    <row r="175" spans="1:17" x14ac:dyDescent="0.25">
      <c r="A175" s="7"/>
      <c r="F175" s="8"/>
      <c r="G175" s="8"/>
      <c r="H175" s="8" t="str">
        <f t="shared" si="30"/>
        <v/>
      </c>
      <c r="I175" s="3">
        <f t="shared" si="31"/>
        <v>0.35</v>
      </c>
      <c r="J175" s="3"/>
      <c r="K175" s="3"/>
      <c r="L175" s="3" t="e">
        <f t="shared" si="32"/>
        <v>#VALUE!</v>
      </c>
      <c r="O175" t="str">
        <f t="shared" si="33"/>
        <v/>
      </c>
      <c r="P175" t="str">
        <f t="shared" si="34"/>
        <v/>
      </c>
      <c r="Q175" t="e">
        <f t="shared" si="35"/>
        <v>#VALUE!</v>
      </c>
    </row>
    <row r="176" spans="1:17" x14ac:dyDescent="0.25">
      <c r="A176" s="7"/>
      <c r="F176" s="8"/>
      <c r="G176" s="8"/>
      <c r="H176" s="8" t="str">
        <f t="shared" si="30"/>
        <v/>
      </c>
      <c r="I176" s="3">
        <f t="shared" si="31"/>
        <v>0.35</v>
      </c>
      <c r="J176" s="3"/>
      <c r="K176" s="3"/>
      <c r="L176" s="3" t="e">
        <f t="shared" si="32"/>
        <v>#VALUE!</v>
      </c>
      <c r="O176" t="str">
        <f t="shared" si="33"/>
        <v/>
      </c>
      <c r="P176" t="str">
        <f t="shared" si="34"/>
        <v/>
      </c>
      <c r="Q176" t="e">
        <f t="shared" si="35"/>
        <v>#VALUE!</v>
      </c>
    </row>
    <row r="177" spans="1:17" x14ac:dyDescent="0.25">
      <c r="A177" s="7"/>
      <c r="F177" s="8"/>
      <c r="G177" s="8"/>
      <c r="H177" s="8" t="str">
        <f t="shared" si="30"/>
        <v/>
      </c>
      <c r="I177" s="3">
        <f t="shared" si="31"/>
        <v>0.35</v>
      </c>
      <c r="J177" s="3"/>
      <c r="K177" s="3"/>
      <c r="L177" s="3" t="e">
        <f t="shared" si="32"/>
        <v>#VALUE!</v>
      </c>
      <c r="O177" t="str">
        <f t="shared" si="33"/>
        <v/>
      </c>
      <c r="P177" t="str">
        <f t="shared" si="34"/>
        <v/>
      </c>
      <c r="Q177" t="e">
        <f t="shared" si="35"/>
        <v>#VALUE!</v>
      </c>
    </row>
    <row r="178" spans="1:17" x14ac:dyDescent="0.25">
      <c r="A178" s="7"/>
      <c r="F178" s="8"/>
      <c r="G178" s="8"/>
      <c r="H178" s="8" t="str">
        <f t="shared" si="30"/>
        <v/>
      </c>
      <c r="I178" s="3">
        <f t="shared" si="31"/>
        <v>0.35</v>
      </c>
      <c r="J178" s="3"/>
      <c r="K178" s="3"/>
      <c r="L178" s="3" t="e">
        <f t="shared" si="32"/>
        <v>#VALUE!</v>
      </c>
      <c r="O178" t="str">
        <f t="shared" si="33"/>
        <v/>
      </c>
      <c r="P178" t="str">
        <f t="shared" si="34"/>
        <v/>
      </c>
      <c r="Q178" t="e">
        <f t="shared" si="35"/>
        <v>#VALUE!</v>
      </c>
    </row>
    <row r="179" spans="1:17" x14ac:dyDescent="0.25">
      <c r="A179" s="7"/>
      <c r="F179" s="8"/>
      <c r="G179" s="8"/>
      <c r="H179" s="8" t="str">
        <f t="shared" si="30"/>
        <v/>
      </c>
      <c r="I179" s="3">
        <f t="shared" si="31"/>
        <v>0.35</v>
      </c>
      <c r="J179" s="3"/>
      <c r="K179" s="3"/>
      <c r="L179" s="3" t="e">
        <f t="shared" si="32"/>
        <v>#VALUE!</v>
      </c>
      <c r="O179" t="str">
        <f t="shared" si="33"/>
        <v/>
      </c>
      <c r="P179" t="str">
        <f t="shared" si="34"/>
        <v/>
      </c>
      <c r="Q179" t="e">
        <f t="shared" si="35"/>
        <v>#VALUE!</v>
      </c>
    </row>
    <row r="180" spans="1:17" x14ac:dyDescent="0.25">
      <c r="A180" s="7"/>
      <c r="F180" s="8"/>
      <c r="G180" s="8"/>
      <c r="H180" s="8" t="str">
        <f t="shared" si="30"/>
        <v/>
      </c>
      <c r="I180" s="3">
        <f t="shared" si="31"/>
        <v>0.35</v>
      </c>
      <c r="J180" s="3"/>
      <c r="K180" s="3"/>
      <c r="L180" s="3" t="e">
        <f t="shared" si="32"/>
        <v>#VALUE!</v>
      </c>
      <c r="O180" t="str">
        <f t="shared" si="33"/>
        <v/>
      </c>
      <c r="P180" t="str">
        <f t="shared" si="34"/>
        <v/>
      </c>
      <c r="Q180" t="e">
        <f t="shared" si="35"/>
        <v>#VALUE!</v>
      </c>
    </row>
    <row r="181" spans="1:17" x14ac:dyDescent="0.25">
      <c r="A181" s="7"/>
      <c r="F181" s="8"/>
      <c r="G181" s="8"/>
      <c r="H181" s="8" t="str">
        <f t="shared" si="30"/>
        <v/>
      </c>
      <c r="I181" s="3">
        <f t="shared" si="31"/>
        <v>0.35</v>
      </c>
      <c r="J181" s="3"/>
      <c r="K181" s="3"/>
      <c r="L181" s="3" t="e">
        <f t="shared" si="32"/>
        <v>#VALUE!</v>
      </c>
      <c r="O181" t="str">
        <f t="shared" si="33"/>
        <v/>
      </c>
      <c r="P181" t="str">
        <f t="shared" si="34"/>
        <v/>
      </c>
      <c r="Q181" t="e">
        <f t="shared" si="35"/>
        <v>#VALUE!</v>
      </c>
    </row>
    <row r="182" spans="1:17" x14ac:dyDescent="0.25">
      <c r="A182" s="7"/>
      <c r="F182" s="8"/>
      <c r="G182" s="8"/>
      <c r="H182" s="8" t="str">
        <f t="shared" si="30"/>
        <v/>
      </c>
      <c r="I182" s="3">
        <f t="shared" si="31"/>
        <v>0.35</v>
      </c>
      <c r="J182" s="3"/>
      <c r="K182" s="3"/>
      <c r="L182" s="3" t="e">
        <f t="shared" si="32"/>
        <v>#VALUE!</v>
      </c>
      <c r="O182" t="str">
        <f t="shared" si="33"/>
        <v/>
      </c>
      <c r="P182" t="str">
        <f t="shared" si="34"/>
        <v/>
      </c>
      <c r="Q182" t="e">
        <f t="shared" si="35"/>
        <v>#VALUE!</v>
      </c>
    </row>
    <row r="183" spans="1:17" x14ac:dyDescent="0.25">
      <c r="A183" s="7"/>
      <c r="F183" s="8"/>
      <c r="G183" s="8"/>
      <c r="H183" s="8" t="str">
        <f t="shared" si="30"/>
        <v/>
      </c>
      <c r="I183" s="3">
        <f t="shared" si="31"/>
        <v>0.35</v>
      </c>
      <c r="J183" s="3"/>
      <c r="K183" s="3"/>
      <c r="L183" s="3" t="e">
        <f t="shared" si="32"/>
        <v>#VALUE!</v>
      </c>
      <c r="O183" t="str">
        <f t="shared" si="33"/>
        <v/>
      </c>
      <c r="P183" t="str">
        <f t="shared" si="34"/>
        <v/>
      </c>
      <c r="Q183" t="e">
        <f t="shared" si="35"/>
        <v>#VALUE!</v>
      </c>
    </row>
    <row r="184" spans="1:17" x14ac:dyDescent="0.25">
      <c r="A184" s="7"/>
      <c r="F184" s="8"/>
      <c r="G184" s="8"/>
      <c r="H184" s="8" t="str">
        <f t="shared" si="30"/>
        <v/>
      </c>
      <c r="I184" s="3">
        <f t="shared" si="31"/>
        <v>0.35</v>
      </c>
      <c r="J184" s="3"/>
      <c r="K184" s="3"/>
      <c r="L184" s="3" t="e">
        <f t="shared" si="32"/>
        <v>#VALUE!</v>
      </c>
      <c r="O184" t="str">
        <f t="shared" si="33"/>
        <v/>
      </c>
      <c r="P184" t="str">
        <f t="shared" si="34"/>
        <v/>
      </c>
      <c r="Q184" t="e">
        <f t="shared" si="35"/>
        <v>#VALUE!</v>
      </c>
    </row>
    <row r="185" spans="1:17" x14ac:dyDescent="0.25">
      <c r="A185" s="7"/>
      <c r="F185" s="8"/>
      <c r="G185" s="8"/>
      <c r="H185" s="8" t="str">
        <f t="shared" si="30"/>
        <v/>
      </c>
      <c r="I185" s="3">
        <f t="shared" si="31"/>
        <v>0.35</v>
      </c>
      <c r="J185" s="3"/>
      <c r="K185" s="3"/>
      <c r="L185" s="3" t="e">
        <f t="shared" si="32"/>
        <v>#VALUE!</v>
      </c>
      <c r="O185" t="str">
        <f t="shared" si="33"/>
        <v/>
      </c>
      <c r="P185" t="str">
        <f t="shared" si="34"/>
        <v/>
      </c>
      <c r="Q185" t="e">
        <f t="shared" si="35"/>
        <v>#VALUE!</v>
      </c>
    </row>
    <row r="186" spans="1:17" x14ac:dyDescent="0.25">
      <c r="A186" s="7"/>
      <c r="F186" s="8"/>
      <c r="G186" s="8"/>
      <c r="H186" s="8" t="str">
        <f t="shared" si="30"/>
        <v/>
      </c>
      <c r="I186" s="3">
        <f t="shared" si="31"/>
        <v>0.35</v>
      </c>
      <c r="J186" s="3"/>
      <c r="K186" s="3"/>
      <c r="L186" s="3" t="e">
        <f t="shared" si="32"/>
        <v>#VALUE!</v>
      </c>
      <c r="O186" t="str">
        <f t="shared" si="33"/>
        <v/>
      </c>
      <c r="P186" t="str">
        <f t="shared" si="34"/>
        <v/>
      </c>
      <c r="Q186" t="e">
        <f t="shared" si="35"/>
        <v>#VALUE!</v>
      </c>
    </row>
    <row r="187" spans="1:17" x14ac:dyDescent="0.25">
      <c r="A187" s="7"/>
      <c r="F187" s="8"/>
      <c r="G187" s="8"/>
      <c r="H187" s="8" t="str">
        <f t="shared" si="30"/>
        <v/>
      </c>
      <c r="I187" s="3">
        <f t="shared" si="31"/>
        <v>0.35</v>
      </c>
      <c r="J187" s="3"/>
      <c r="K187" s="3"/>
      <c r="L187" s="3" t="e">
        <f t="shared" si="32"/>
        <v>#VALUE!</v>
      </c>
      <c r="O187" t="str">
        <f t="shared" si="33"/>
        <v/>
      </c>
      <c r="P187" t="str">
        <f t="shared" si="34"/>
        <v/>
      </c>
      <c r="Q187" t="e">
        <f t="shared" si="35"/>
        <v>#VALUE!</v>
      </c>
    </row>
    <row r="188" spans="1:17" x14ac:dyDescent="0.25">
      <c r="A188" s="7"/>
      <c r="F188" s="8"/>
      <c r="G188" s="8"/>
      <c r="H188" s="8" t="str">
        <f t="shared" si="30"/>
        <v/>
      </c>
      <c r="I188" s="3">
        <f t="shared" si="31"/>
        <v>0.35</v>
      </c>
      <c r="J188" s="3"/>
      <c r="K188" s="3"/>
      <c r="L188" s="3" t="e">
        <f t="shared" si="32"/>
        <v>#VALUE!</v>
      </c>
      <c r="O188" t="str">
        <f t="shared" si="33"/>
        <v/>
      </c>
      <c r="P188" t="str">
        <f t="shared" si="34"/>
        <v/>
      </c>
      <c r="Q188" t="e">
        <f t="shared" si="35"/>
        <v>#VALUE!</v>
      </c>
    </row>
    <row r="189" spans="1:17" x14ac:dyDescent="0.25">
      <c r="A189" s="7"/>
      <c r="F189" s="8"/>
      <c r="G189" s="8"/>
      <c r="H189" s="8" t="str">
        <f t="shared" si="30"/>
        <v/>
      </c>
      <c r="I189" s="3">
        <f t="shared" si="31"/>
        <v>0.35</v>
      </c>
      <c r="J189" s="3"/>
      <c r="K189" s="3"/>
      <c r="L189" s="3" t="e">
        <f t="shared" si="32"/>
        <v>#VALUE!</v>
      </c>
      <c r="O189" t="str">
        <f t="shared" si="33"/>
        <v/>
      </c>
      <c r="P189" t="str">
        <f t="shared" si="34"/>
        <v/>
      </c>
      <c r="Q189" t="e">
        <f t="shared" si="35"/>
        <v>#VALUE!</v>
      </c>
    </row>
    <row r="190" spans="1:17" x14ac:dyDescent="0.25">
      <c r="A190" s="7"/>
      <c r="F190" s="8"/>
      <c r="G190" s="8"/>
      <c r="H190" s="8" t="str">
        <f t="shared" si="30"/>
        <v/>
      </c>
      <c r="I190" s="3">
        <f t="shared" si="31"/>
        <v>0.35</v>
      </c>
      <c r="J190" s="3"/>
      <c r="K190" s="3"/>
      <c r="L190" s="3" t="e">
        <f t="shared" si="32"/>
        <v>#VALUE!</v>
      </c>
      <c r="O190" t="str">
        <f t="shared" si="33"/>
        <v/>
      </c>
      <c r="P190" t="str">
        <f t="shared" si="34"/>
        <v/>
      </c>
      <c r="Q190" t="e">
        <f t="shared" si="35"/>
        <v>#VALUE!</v>
      </c>
    </row>
    <row r="191" spans="1:17" x14ac:dyDescent="0.25">
      <c r="A191" s="7"/>
      <c r="F191" s="8"/>
      <c r="G191" s="8"/>
      <c r="H191" s="8" t="str">
        <f t="shared" si="30"/>
        <v/>
      </c>
      <c r="I191" s="3">
        <f t="shared" si="31"/>
        <v>0.35</v>
      </c>
      <c r="J191" s="3"/>
      <c r="K191" s="3"/>
      <c r="L191" s="3" t="e">
        <f t="shared" si="32"/>
        <v>#VALUE!</v>
      </c>
      <c r="O191" t="str">
        <f t="shared" si="33"/>
        <v/>
      </c>
      <c r="P191" t="str">
        <f t="shared" si="34"/>
        <v/>
      </c>
      <c r="Q191" t="e">
        <f t="shared" si="35"/>
        <v>#VALUE!</v>
      </c>
    </row>
    <row r="192" spans="1:17" x14ac:dyDescent="0.25">
      <c r="A192" s="7"/>
      <c r="F192" s="8"/>
      <c r="G192" s="8"/>
      <c r="H192" s="8" t="str">
        <f t="shared" si="30"/>
        <v/>
      </c>
      <c r="I192" s="3">
        <f t="shared" si="31"/>
        <v>0.35</v>
      </c>
      <c r="J192" s="3"/>
      <c r="K192" s="3"/>
      <c r="L192" s="3" t="e">
        <f t="shared" si="32"/>
        <v>#VALUE!</v>
      </c>
      <c r="O192" t="str">
        <f t="shared" si="33"/>
        <v/>
      </c>
      <c r="P192" t="str">
        <f t="shared" si="34"/>
        <v/>
      </c>
      <c r="Q192" t="e">
        <f t="shared" si="35"/>
        <v>#VALUE!</v>
      </c>
    </row>
    <row r="193" spans="1:17" x14ac:dyDescent="0.25">
      <c r="A193" s="7"/>
      <c r="F193" s="8"/>
      <c r="G193" s="8"/>
      <c r="H193" s="8" t="str">
        <f t="shared" si="30"/>
        <v/>
      </c>
      <c r="I193" s="3">
        <f t="shared" si="31"/>
        <v>0.35</v>
      </c>
      <c r="J193" s="3"/>
      <c r="K193" s="3"/>
      <c r="L193" s="3" t="e">
        <f t="shared" si="32"/>
        <v>#VALUE!</v>
      </c>
      <c r="O193" t="str">
        <f t="shared" si="33"/>
        <v/>
      </c>
      <c r="P193" t="str">
        <f t="shared" si="34"/>
        <v/>
      </c>
      <c r="Q193" t="e">
        <f t="shared" si="35"/>
        <v>#VALUE!</v>
      </c>
    </row>
    <row r="194" spans="1:17" x14ac:dyDescent="0.25">
      <c r="A194" s="7"/>
      <c r="F194" s="8"/>
      <c r="G194" s="8"/>
      <c r="H194" s="8" t="str">
        <f t="shared" si="30"/>
        <v/>
      </c>
      <c r="I194" s="3">
        <f t="shared" si="31"/>
        <v>0.35</v>
      </c>
      <c r="J194" s="3"/>
      <c r="K194" s="3"/>
      <c r="L194" s="3" t="e">
        <f t="shared" si="32"/>
        <v>#VALUE!</v>
      </c>
      <c r="O194" t="str">
        <f t="shared" si="33"/>
        <v/>
      </c>
      <c r="P194" t="str">
        <f t="shared" si="34"/>
        <v/>
      </c>
      <c r="Q194" t="e">
        <f t="shared" si="35"/>
        <v>#VALUE!</v>
      </c>
    </row>
    <row r="195" spans="1:17" x14ac:dyDescent="0.25">
      <c r="A195" s="7"/>
      <c r="F195" s="8"/>
      <c r="G195" s="8"/>
      <c r="H195" s="8" t="str">
        <f t="shared" si="30"/>
        <v/>
      </c>
      <c r="I195" s="3">
        <f t="shared" si="31"/>
        <v>0.35</v>
      </c>
      <c r="J195" s="3"/>
      <c r="K195" s="3"/>
      <c r="L195" s="3" t="e">
        <f t="shared" si="32"/>
        <v>#VALUE!</v>
      </c>
      <c r="O195" t="str">
        <f t="shared" si="33"/>
        <v/>
      </c>
      <c r="P195" t="str">
        <f t="shared" si="34"/>
        <v/>
      </c>
      <c r="Q195" t="e">
        <f t="shared" si="35"/>
        <v>#VALUE!</v>
      </c>
    </row>
    <row r="196" spans="1:17" x14ac:dyDescent="0.25">
      <c r="A196" s="7"/>
      <c r="F196" s="8"/>
      <c r="G196" s="8"/>
      <c r="H196" s="8" t="str">
        <f t="shared" si="30"/>
        <v/>
      </c>
      <c r="I196" s="3">
        <f t="shared" si="31"/>
        <v>0.35</v>
      </c>
      <c r="J196" s="3"/>
      <c r="K196" s="3"/>
      <c r="L196" s="3" t="e">
        <f t="shared" si="32"/>
        <v>#VALUE!</v>
      </c>
      <c r="O196" t="str">
        <f t="shared" si="33"/>
        <v/>
      </c>
      <c r="P196" t="str">
        <f t="shared" si="34"/>
        <v/>
      </c>
      <c r="Q196" t="e">
        <f t="shared" si="35"/>
        <v>#VALUE!</v>
      </c>
    </row>
    <row r="197" spans="1:17" x14ac:dyDescent="0.25">
      <c r="A197" s="7"/>
      <c r="F197" s="8"/>
      <c r="G197" s="8"/>
      <c r="H197" s="8" t="str">
        <f t="shared" ref="H197:H228" si="36">IF(AND(F197&gt;0,G197&gt;0),G197-F197,"")</f>
        <v/>
      </c>
      <c r="I197" s="3">
        <f t="shared" ref="I197:I204" si="37">Rate_km</f>
        <v>0.35</v>
      </c>
      <c r="J197" s="3"/>
      <c r="K197" s="3"/>
      <c r="L197" s="3" t="e">
        <f t="shared" ref="L197:L228" si="38">ROUND(IFERROR(H197,0)*IFERROR(I197,0)+IFERROR(J197,0)+IFERROR(K197,0),2)</f>
        <v>#VALUE!</v>
      </c>
      <c r="O197" t="str">
        <f t="shared" ref="O197:O204" si="39">IF(A197&gt;0,MONTH(A197),"")</f>
        <v/>
      </c>
      <c r="P197" t="str">
        <f t="shared" ref="P197:P204" si="40">IF(A197&gt;0,YEAR(A197),"")</f>
        <v/>
      </c>
      <c r="Q197" t="e">
        <f t="shared" ref="Q197:Q204" si="41">IF(H197&gt;0,H197*I197,0)</f>
        <v>#VALUE!</v>
      </c>
    </row>
    <row r="198" spans="1:17" x14ac:dyDescent="0.25">
      <c r="A198" s="7"/>
      <c r="F198" s="8"/>
      <c r="G198" s="8"/>
      <c r="H198" s="8" t="str">
        <f t="shared" si="36"/>
        <v/>
      </c>
      <c r="I198" s="3">
        <f t="shared" si="37"/>
        <v>0.35</v>
      </c>
      <c r="J198" s="3"/>
      <c r="K198" s="3"/>
      <c r="L198" s="3" t="e">
        <f t="shared" si="38"/>
        <v>#VALUE!</v>
      </c>
      <c r="O198" t="str">
        <f t="shared" si="39"/>
        <v/>
      </c>
      <c r="P198" t="str">
        <f t="shared" si="40"/>
        <v/>
      </c>
      <c r="Q198" t="e">
        <f t="shared" si="41"/>
        <v>#VALUE!</v>
      </c>
    </row>
    <row r="199" spans="1:17" x14ac:dyDescent="0.25">
      <c r="A199" s="7"/>
      <c r="F199" s="8"/>
      <c r="G199" s="8"/>
      <c r="H199" s="8" t="str">
        <f t="shared" si="36"/>
        <v/>
      </c>
      <c r="I199" s="3">
        <f t="shared" si="37"/>
        <v>0.35</v>
      </c>
      <c r="J199" s="3"/>
      <c r="K199" s="3"/>
      <c r="L199" s="3" t="e">
        <f t="shared" si="38"/>
        <v>#VALUE!</v>
      </c>
      <c r="O199" t="str">
        <f t="shared" si="39"/>
        <v/>
      </c>
      <c r="P199" t="str">
        <f t="shared" si="40"/>
        <v/>
      </c>
      <c r="Q199" t="e">
        <f t="shared" si="41"/>
        <v>#VALUE!</v>
      </c>
    </row>
    <row r="200" spans="1:17" x14ac:dyDescent="0.25">
      <c r="A200" s="7"/>
      <c r="F200" s="8"/>
      <c r="G200" s="8"/>
      <c r="H200" s="8" t="str">
        <f t="shared" si="36"/>
        <v/>
      </c>
      <c r="I200" s="3">
        <f t="shared" si="37"/>
        <v>0.35</v>
      </c>
      <c r="J200" s="3"/>
      <c r="K200" s="3"/>
      <c r="L200" s="3" t="e">
        <f t="shared" si="38"/>
        <v>#VALUE!</v>
      </c>
      <c r="O200" t="str">
        <f t="shared" si="39"/>
        <v/>
      </c>
      <c r="P200" t="str">
        <f t="shared" si="40"/>
        <v/>
      </c>
      <c r="Q200" t="e">
        <f t="shared" si="41"/>
        <v>#VALUE!</v>
      </c>
    </row>
    <row r="201" spans="1:17" x14ac:dyDescent="0.25">
      <c r="A201" s="7"/>
      <c r="F201" s="8"/>
      <c r="G201" s="8"/>
      <c r="H201" s="8" t="str">
        <f t="shared" si="36"/>
        <v/>
      </c>
      <c r="I201" s="3">
        <f t="shared" si="37"/>
        <v>0.35</v>
      </c>
      <c r="J201" s="3"/>
      <c r="K201" s="3"/>
      <c r="L201" s="3" t="e">
        <f t="shared" si="38"/>
        <v>#VALUE!</v>
      </c>
      <c r="O201" t="str">
        <f t="shared" si="39"/>
        <v/>
      </c>
      <c r="P201" t="str">
        <f t="shared" si="40"/>
        <v/>
      </c>
      <c r="Q201" t="e">
        <f t="shared" si="41"/>
        <v>#VALUE!</v>
      </c>
    </row>
    <row r="202" spans="1:17" x14ac:dyDescent="0.25">
      <c r="A202" s="7"/>
      <c r="F202" s="8"/>
      <c r="G202" s="8"/>
      <c r="H202" s="8" t="str">
        <f t="shared" si="36"/>
        <v/>
      </c>
      <c r="I202" s="3">
        <f t="shared" si="37"/>
        <v>0.35</v>
      </c>
      <c r="J202" s="3"/>
      <c r="K202" s="3"/>
      <c r="L202" s="3" t="e">
        <f t="shared" si="38"/>
        <v>#VALUE!</v>
      </c>
      <c r="O202" t="str">
        <f t="shared" si="39"/>
        <v/>
      </c>
      <c r="P202" t="str">
        <f t="shared" si="40"/>
        <v/>
      </c>
      <c r="Q202" t="e">
        <f t="shared" si="41"/>
        <v>#VALUE!</v>
      </c>
    </row>
    <row r="203" spans="1:17" x14ac:dyDescent="0.25">
      <c r="A203" s="7"/>
      <c r="F203" s="8"/>
      <c r="G203" s="8"/>
      <c r="H203" s="8" t="str">
        <f t="shared" si="36"/>
        <v/>
      </c>
      <c r="I203" s="3">
        <f t="shared" si="37"/>
        <v>0.35</v>
      </c>
      <c r="J203" s="3"/>
      <c r="K203" s="3"/>
      <c r="L203" s="3" t="e">
        <f t="shared" si="38"/>
        <v>#VALUE!</v>
      </c>
      <c r="O203" t="str">
        <f t="shared" si="39"/>
        <v/>
      </c>
      <c r="P203" t="str">
        <f t="shared" si="40"/>
        <v/>
      </c>
      <c r="Q203" t="e">
        <f t="shared" si="41"/>
        <v>#VALUE!</v>
      </c>
    </row>
    <row r="204" spans="1:17" x14ac:dyDescent="0.25">
      <c r="A204" s="7"/>
      <c r="F204" s="8"/>
      <c r="G204" s="8"/>
      <c r="H204" s="8" t="str">
        <f t="shared" si="36"/>
        <v/>
      </c>
      <c r="I204" s="3">
        <f t="shared" si="37"/>
        <v>0.35</v>
      </c>
      <c r="J204" s="3"/>
      <c r="K204" s="3"/>
      <c r="L204" s="3" t="e">
        <f t="shared" si="38"/>
        <v>#VALUE!</v>
      </c>
      <c r="O204" t="str">
        <f t="shared" si="39"/>
        <v/>
      </c>
      <c r="P204" t="str">
        <f t="shared" si="40"/>
        <v/>
      </c>
      <c r="Q204" t="e">
        <f t="shared" si="41"/>
        <v>#VALUE!</v>
      </c>
    </row>
  </sheetData>
  <mergeCells count="2">
    <mergeCell ref="A1:Q1"/>
    <mergeCell ref="A2:Q2"/>
  </mergeCells>
  <dataValidations disablePrompts="1" count="2">
    <dataValidation type="list" allowBlank="1" showDropDown="1" showInputMessage="1" showErrorMessage="1" sqref="D5:D1000" xr:uid="{00000000-0002-0000-0100-000000000000}">
      <formula1>Purpose_List</formula1>
    </dataValidation>
    <dataValidation type="list" allowBlank="1" showDropDown="1" showInputMessage="1" showErrorMessage="1" sqref="E5:E1000" xr:uid="{00000000-0002-0000-0100-000001000000}">
      <formula1>Project_List</formula1>
    </dataValidation>
  </dataValidation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9"/>
  <sheetViews>
    <sheetView workbookViewId="0">
      <pane ySplit="9" topLeftCell="A10" activePane="bottomLeft" state="frozen"/>
      <selection pane="bottomLeft" activeCell="K21" sqref="K21"/>
    </sheetView>
  </sheetViews>
  <sheetFormatPr baseColWidth="10" defaultColWidth="9.140625" defaultRowHeight="15" x14ac:dyDescent="0.25"/>
  <cols>
    <col min="1" max="11" width="18" customWidth="1"/>
  </cols>
  <sheetData>
    <row r="1" spans="1:7" ht="18.75" x14ac:dyDescent="0.3">
      <c r="A1" s="14" t="s">
        <v>69</v>
      </c>
      <c r="B1" s="12"/>
      <c r="C1" s="12"/>
      <c r="D1" s="12"/>
      <c r="E1" s="12"/>
      <c r="F1" s="12"/>
      <c r="G1" s="12"/>
    </row>
    <row r="3" spans="1:7" x14ac:dyDescent="0.25">
      <c r="A3" s="1" t="s">
        <v>70</v>
      </c>
      <c r="B3" s="5" t="str">
        <f>Einstellungen!B1</f>
        <v>Beispielfirma GmbH</v>
      </c>
    </row>
    <row r="4" spans="1:7" x14ac:dyDescent="0.25">
      <c r="A4" s="1" t="s">
        <v>4</v>
      </c>
      <c r="B4" s="5" t="str">
        <f>Einstellungen!B2</f>
        <v>Max Mustermann</v>
      </c>
    </row>
    <row r="5" spans="1:7" x14ac:dyDescent="0.25">
      <c r="A5" s="1" t="s">
        <v>71</v>
      </c>
      <c r="B5" s="5" t="str">
        <f>Einstellungen!B3</f>
        <v>VW Golf – M-AB 1234</v>
      </c>
    </row>
    <row r="6" spans="1:7" x14ac:dyDescent="0.25">
      <c r="A6" s="1" t="s">
        <v>72</v>
      </c>
      <c r="B6" s="5" t="str">
        <f>TEXT(DATE(Einstellungen!B5,Einstellungen!B4,1),"MMMM yyyy")</f>
        <v>agosto yyyy</v>
      </c>
    </row>
    <row r="7" spans="1:7" x14ac:dyDescent="0.25">
      <c r="A7" s="1" t="s">
        <v>73</v>
      </c>
      <c r="B7" s="9">
        <f>Einstellungen!B6</f>
        <v>0.35</v>
      </c>
    </row>
    <row r="9" spans="1:7" x14ac:dyDescent="0.25">
      <c r="A9" s="2" t="s">
        <v>74</v>
      </c>
    </row>
    <row r="10" spans="1:7" x14ac:dyDescent="0.25">
      <c r="A10" s="2" t="s">
        <v>75</v>
      </c>
      <c r="B10" s="8">
        <f>SUMIFS(T_Fahrten[Strecke (km)],T_Fahrten[Monat],Period_Month,T_Fahrten[Jahr],Period_Year)</f>
        <v>751</v>
      </c>
    </row>
    <row r="11" spans="1:7" x14ac:dyDescent="0.25">
      <c r="A11" s="2" t="s">
        <v>76</v>
      </c>
      <c r="B11" s="3" cm="1">
        <f t="array" ref="B11">SUMPRODUCT((INDEX(T_Fahrten[Monat],0)=Period_Month)*(INDEX(T_Fahrten[Jahr],0)=Period_Year)*N(INDEX(T_Fahrten[Strecke (km)],0))*N(INDEX(T_Fahrten[Kilometersatz (€/km)],0)))</f>
        <v>63.000000000000014</v>
      </c>
    </row>
    <row r="12" spans="1:7" x14ac:dyDescent="0.25">
      <c r="A12" s="2" t="s">
        <v>77</v>
      </c>
      <c r="B12" s="3">
        <f>SUMIFS(T_Fahrten[Parken/Maut (€)],T_Fahrten[Monat],Period_Month,T_Fahrten[Jahr],Period_Year)</f>
        <v>61</v>
      </c>
    </row>
    <row r="13" spans="1:7" x14ac:dyDescent="0.25">
      <c r="A13" s="2" t="s">
        <v>78</v>
      </c>
      <c r="B13" s="3">
        <f>SUMIFS(T_Fahrten[Sonstige Kosten (€)],T_Fahrten[Monat],Period_Month,T_Fahrten[Jahr],Period_Year)</f>
        <v>44.5</v>
      </c>
    </row>
    <row r="14" spans="1:7" x14ac:dyDescent="0.25">
      <c r="A14" s="2" t="s">
        <v>79</v>
      </c>
      <c r="B14" s="3">
        <f>B11+B12+B13</f>
        <v>168.5</v>
      </c>
    </row>
    <row r="15" spans="1:7" x14ac:dyDescent="0.25">
      <c r="A15" s="2" t="s">
        <v>80</v>
      </c>
      <c r="B15" s="3">
        <f>B14*VAT_Other</f>
        <v>0</v>
      </c>
    </row>
    <row r="16" spans="1:7" x14ac:dyDescent="0.25">
      <c r="A16" s="2" t="s">
        <v>81</v>
      </c>
      <c r="B16" s="3">
        <f>B11+B12+B13+B15</f>
        <v>168.5</v>
      </c>
    </row>
    <row r="18" spans="1:11" x14ac:dyDescent="0.25">
      <c r="A18" s="2" t="s">
        <v>82</v>
      </c>
    </row>
    <row r="19" spans="1:11" x14ac:dyDescent="0.25">
      <c r="A19" s="10" t="s">
        <v>26</v>
      </c>
      <c r="B19" s="10" t="s">
        <v>27</v>
      </c>
      <c r="C19" s="10" t="s">
        <v>28</v>
      </c>
      <c r="D19" s="10" t="s">
        <v>29</v>
      </c>
      <c r="E19" s="10" t="s">
        <v>30</v>
      </c>
      <c r="F19" s="10" t="s">
        <v>33</v>
      </c>
      <c r="G19" s="10" t="s">
        <v>83</v>
      </c>
      <c r="H19" s="10" t="s">
        <v>35</v>
      </c>
      <c r="I19" s="10" t="s">
        <v>84</v>
      </c>
      <c r="J19" s="10" t="s">
        <v>37</v>
      </c>
      <c r="K19" s="10" t="s">
        <v>38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2"/>
  <sheetViews>
    <sheetView workbookViewId="0">
      <pane ySplit="3" topLeftCell="A4" activePane="bottomLeft" state="frozen"/>
      <selection pane="bottomLeft"/>
    </sheetView>
  </sheetViews>
  <sheetFormatPr baseColWidth="10" defaultColWidth="9.140625" defaultRowHeight="15" x14ac:dyDescent="0.25"/>
  <sheetData>
    <row r="1" spans="1:8" ht="18.75" x14ac:dyDescent="0.3">
      <c r="A1" s="14" t="s">
        <v>85</v>
      </c>
      <c r="B1" s="12"/>
      <c r="C1" s="12"/>
      <c r="D1" s="12"/>
      <c r="E1" s="12"/>
      <c r="F1" s="12"/>
      <c r="G1" s="12"/>
      <c r="H1" s="12"/>
    </row>
    <row r="3" spans="1:8" x14ac:dyDescent="0.25">
      <c r="A3" s="2" t="s">
        <v>86</v>
      </c>
    </row>
    <row r="4" spans="1:8" x14ac:dyDescent="0.25">
      <c r="A4" s="10" t="s">
        <v>29</v>
      </c>
      <c r="B4" s="10" t="s">
        <v>87</v>
      </c>
    </row>
    <row r="6" spans="1:8" x14ac:dyDescent="0.25">
      <c r="A6" t="str">
        <f>IF(Einstellungen!D2&lt;&gt;"",Einstellungen!D2,"")</f>
        <v>Kunde</v>
      </c>
      <c r="B6" s="8">
        <f>IF(A6&lt;&gt;"",SUMIFS(T_Fahrten[Strecke (km)],T_Fahrten[Zweck],A6,T_Fahrten[Monat],Period_Month,T_Fahrten[Jahr],Period_Year),"")</f>
        <v>90</v>
      </c>
    </row>
    <row r="7" spans="1:8" x14ac:dyDescent="0.25">
      <c r="A7" t="str">
        <f>IF(Einstellungen!D3&lt;&gt;"",Einstellungen!D3,"")</f>
        <v>Lieferung</v>
      </c>
      <c r="B7" s="8">
        <f>IF(A7&lt;&gt;"",SUMIFS(T_Fahrten[Strecke (km)],T_Fahrten[Zweck],A7,T_Fahrten[Monat],Period_Month,T_Fahrten[Jahr],Period_Year),"")</f>
        <v>177</v>
      </c>
    </row>
    <row r="8" spans="1:8" x14ac:dyDescent="0.25">
      <c r="A8" t="str">
        <f>IF(Einstellungen!D4&lt;&gt;"",Einstellungen!D4,"")</f>
        <v>Meeting</v>
      </c>
      <c r="B8" s="8">
        <f>IF(A8&lt;&gt;"",SUMIFS(T_Fahrten[Strecke (km)],T_Fahrten[Zweck],A8,T_Fahrten[Monat],Period_Month,T_Fahrten[Jahr],Period_Year),"")</f>
        <v>132</v>
      </c>
    </row>
    <row r="9" spans="1:8" x14ac:dyDescent="0.25">
      <c r="A9" t="str">
        <f>IF(Einstellungen!D5&lt;&gt;"",Einstellungen!D5,"")</f>
        <v>Schulung</v>
      </c>
      <c r="B9" s="8">
        <f>IF(A9&lt;&gt;"",SUMIFS(T_Fahrten[Strecke (km)],T_Fahrten[Zweck],A9,T_Fahrten[Monat],Period_Month,T_Fahrten[Jahr],Period_Year),"")</f>
        <v>139</v>
      </c>
    </row>
    <row r="10" spans="1:8" x14ac:dyDescent="0.25">
      <c r="A10" t="str">
        <f>IF(Einstellungen!D6&lt;&gt;"",Einstellungen!D6,"")</f>
        <v>Standortwechsel</v>
      </c>
      <c r="B10" s="8">
        <f>IF(A10&lt;&gt;"",SUMIFS(T_Fahrten[Strecke (km)],T_Fahrten[Zweck],A10,T_Fahrten[Monat],Period_Month,T_Fahrten[Jahr],Period_Year),"")</f>
        <v>153</v>
      </c>
    </row>
    <row r="11" spans="1:8" x14ac:dyDescent="0.25">
      <c r="A11" t="str">
        <f>IF(Einstellungen!D7&lt;&gt;"",Einstellungen!D7,"")</f>
        <v>Sonstiges</v>
      </c>
      <c r="B11" s="8">
        <f>IF(A11&lt;&gt;"",SUMIFS(T_Fahrten[Strecke (km)],T_Fahrten[Zweck],A11,T_Fahrten[Monat],Period_Month,T_Fahrten[Jahr],Period_Year),"")</f>
        <v>60</v>
      </c>
    </row>
    <row r="12" spans="1:8" x14ac:dyDescent="0.25">
      <c r="A12" t="str">
        <f>IF(Einstellungen!D8&lt;&gt;"",Einstellungen!D8,"")</f>
        <v/>
      </c>
      <c r="B12" s="8" t="str">
        <f>IF(A12&lt;&gt;"",SUMIFS(T_Fahrten[Strecke (km)],T_Fahrten[Zweck],A12,T_Fahrten[Monat],Period_Month,T_Fahrten[Jahr],Period_Year),"")</f>
        <v/>
      </c>
    </row>
    <row r="13" spans="1:8" x14ac:dyDescent="0.25">
      <c r="A13" t="str">
        <f>IF(Einstellungen!D9&lt;&gt;"",Einstellungen!D9,"")</f>
        <v/>
      </c>
      <c r="B13" s="8" t="str">
        <f>IF(A13&lt;&gt;"",SUMIFS(T_Fahrten[Strecke (km)],T_Fahrten[Zweck],A13,T_Fahrten[Monat],Period_Month,T_Fahrten[Jahr],Period_Year),"")</f>
        <v/>
      </c>
    </row>
    <row r="14" spans="1:8" x14ac:dyDescent="0.25">
      <c r="A14" t="str">
        <f>IF(Einstellungen!D10&lt;&gt;"",Einstellungen!D10,"")</f>
        <v/>
      </c>
      <c r="B14" s="8" t="str">
        <f>IF(A14&lt;&gt;"",SUMIFS(T_Fahrten[Strecke (km)],T_Fahrten[Zweck],A14,T_Fahrten[Monat],Period_Month,T_Fahrten[Jahr],Period_Year),"")</f>
        <v/>
      </c>
    </row>
    <row r="15" spans="1:8" x14ac:dyDescent="0.25">
      <c r="A15" t="str">
        <f>IF(Einstellungen!D11&lt;&gt;"",Einstellungen!D11,"")</f>
        <v/>
      </c>
      <c r="B15" s="8" t="str">
        <f>IF(A15&lt;&gt;"",SUMIFS(T_Fahrten[Strecke (km)],T_Fahrten[Zweck],A15,T_Fahrten[Monat],Period_Month,T_Fahrten[Jahr],Period_Year),"")</f>
        <v/>
      </c>
    </row>
    <row r="20" spans="1:2" x14ac:dyDescent="0.25">
      <c r="A20" s="2" t="s">
        <v>88</v>
      </c>
    </row>
    <row r="21" spans="1:2" x14ac:dyDescent="0.25">
      <c r="A21" s="10" t="s">
        <v>89</v>
      </c>
      <c r="B21" s="10" t="s">
        <v>87</v>
      </c>
    </row>
    <row r="22" spans="1:2" x14ac:dyDescent="0.25">
      <c r="A22">
        <v>1</v>
      </c>
      <c r="B22" s="8">
        <f>SUMIFS(T_Fahrten[Strecke (km)],T_Fahrten[Monat],Period_Month,T_Fahrten[Jahr],Period_Year,T_Fahrten[Datum],DATE(Period_Year,Period_Month,A22))</f>
        <v>0</v>
      </c>
    </row>
    <row r="23" spans="1:2" x14ac:dyDescent="0.25">
      <c r="A23">
        <v>2</v>
      </c>
      <c r="B23" s="8">
        <f>SUMIFS(T_Fahrten[Strecke (km)],T_Fahrten[Monat],Period_Month,T_Fahrten[Jahr],Period_Year,T_Fahrten[Datum],DATE(Period_Year,Period_Month,A23))</f>
        <v>187</v>
      </c>
    </row>
    <row r="24" spans="1:2" x14ac:dyDescent="0.25">
      <c r="A24">
        <v>3</v>
      </c>
      <c r="B24" s="8">
        <f>SUMIFS(T_Fahrten[Strecke (km)],T_Fahrten[Monat],Period_Month,T_Fahrten[Jahr],Period_Year,T_Fahrten[Datum],DATE(Period_Year,Period_Month,A24))</f>
        <v>48</v>
      </c>
    </row>
    <row r="25" spans="1:2" x14ac:dyDescent="0.25">
      <c r="A25">
        <v>4</v>
      </c>
      <c r="B25" s="8">
        <f>SUMIFS(T_Fahrten[Strecke (km)],T_Fahrten[Monat],Period_Month,T_Fahrten[Jahr],Period_Year,T_Fahrten[Datum],DATE(Period_Year,Period_Month,A25))</f>
        <v>48</v>
      </c>
    </row>
    <row r="26" spans="1:2" x14ac:dyDescent="0.25">
      <c r="A26">
        <v>5</v>
      </c>
      <c r="B26" s="8">
        <f>SUMIFS(T_Fahrten[Strecke (km)],T_Fahrten[Monat],Period_Month,T_Fahrten[Jahr],Period_Year,T_Fahrten[Datum],DATE(Period_Year,Period_Month,A26))</f>
        <v>0</v>
      </c>
    </row>
    <row r="27" spans="1:2" x14ac:dyDescent="0.25">
      <c r="A27">
        <v>6</v>
      </c>
      <c r="B27" s="8">
        <f>SUMIFS(T_Fahrten[Strecke (km)],T_Fahrten[Monat],Period_Month,T_Fahrten[Jahr],Period_Year,T_Fahrten[Datum],DATE(Period_Year,Period_Month,A27))</f>
        <v>0</v>
      </c>
    </row>
    <row r="28" spans="1:2" x14ac:dyDescent="0.25">
      <c r="A28">
        <v>7</v>
      </c>
      <c r="B28" s="8">
        <f>SUMIFS(T_Fahrten[Strecke (km)],T_Fahrten[Monat],Period_Month,T_Fahrten[Jahr],Period_Year,T_Fahrten[Datum],DATE(Period_Year,Period_Month,A28))</f>
        <v>0</v>
      </c>
    </row>
    <row r="29" spans="1:2" x14ac:dyDescent="0.25">
      <c r="A29">
        <v>8</v>
      </c>
      <c r="B29" s="8">
        <f>SUMIFS(T_Fahrten[Strecke (km)],T_Fahrten[Monat],Period_Month,T_Fahrten[Jahr],Period_Year,T_Fahrten[Datum],DATE(Period_Year,Period_Month,A29))</f>
        <v>90</v>
      </c>
    </row>
    <row r="30" spans="1:2" x14ac:dyDescent="0.25">
      <c r="A30">
        <v>9</v>
      </c>
      <c r="B30" s="8">
        <f>SUMIFS(T_Fahrten[Strecke (km)],T_Fahrten[Monat],Period_Month,T_Fahrten[Jahr],Period_Year,T_Fahrten[Datum],DATE(Period_Year,Period_Month,A30))</f>
        <v>0</v>
      </c>
    </row>
    <row r="31" spans="1:2" x14ac:dyDescent="0.25">
      <c r="A31">
        <v>10</v>
      </c>
      <c r="B31" s="8">
        <f>SUMIFS(T_Fahrten[Strecke (km)],T_Fahrten[Monat],Period_Month,T_Fahrten[Jahr],Period_Year,T_Fahrten[Datum],DATE(Period_Year,Period_Month,A31))</f>
        <v>90</v>
      </c>
    </row>
    <row r="32" spans="1:2" x14ac:dyDescent="0.25">
      <c r="A32">
        <v>11</v>
      </c>
      <c r="B32" s="8">
        <f>SUMIFS(T_Fahrten[Strecke (km)],T_Fahrten[Monat],Period_Month,T_Fahrten[Jahr],Period_Year,T_Fahrten[Datum],DATE(Period_Year,Period_Month,A32))</f>
        <v>12</v>
      </c>
    </row>
    <row r="33" spans="1:2" x14ac:dyDescent="0.25">
      <c r="A33">
        <v>12</v>
      </c>
      <c r="B33" s="8">
        <f>SUMIFS(T_Fahrten[Strecke (km)],T_Fahrten[Monat],Period_Month,T_Fahrten[Jahr],Period_Year,T_Fahrten[Datum],DATE(Period_Year,Period_Month,A33))</f>
        <v>0</v>
      </c>
    </row>
    <row r="34" spans="1:2" x14ac:dyDescent="0.25">
      <c r="A34">
        <v>13</v>
      </c>
      <c r="B34" s="8">
        <f>SUMIFS(T_Fahrten[Strecke (km)],T_Fahrten[Monat],Period_Month,T_Fahrten[Jahr],Period_Year,T_Fahrten[Datum],DATE(Period_Year,Period_Month,A34))</f>
        <v>0</v>
      </c>
    </row>
    <row r="35" spans="1:2" x14ac:dyDescent="0.25">
      <c r="A35">
        <v>14</v>
      </c>
      <c r="B35" s="8">
        <f>SUMIFS(T_Fahrten[Strecke (km)],T_Fahrten[Monat],Period_Month,T_Fahrten[Jahr],Period_Year,T_Fahrten[Datum],DATE(Period_Year,Period_Month,A35))</f>
        <v>90</v>
      </c>
    </row>
    <row r="36" spans="1:2" x14ac:dyDescent="0.25">
      <c r="A36">
        <v>15</v>
      </c>
      <c r="B36" s="8">
        <f>SUMIFS(T_Fahrten[Strecke (km)],T_Fahrten[Monat],Period_Month,T_Fahrten[Jahr],Period_Year,T_Fahrten[Datum],DATE(Period_Year,Period_Month,A36))</f>
        <v>22</v>
      </c>
    </row>
    <row r="37" spans="1:2" x14ac:dyDescent="0.25">
      <c r="A37">
        <v>16</v>
      </c>
      <c r="B37" s="8">
        <f>SUMIFS(T_Fahrten[Strecke (km)],T_Fahrten[Monat],Period_Month,T_Fahrten[Jahr],Period_Year,T_Fahrten[Datum],DATE(Period_Year,Period_Month,A37))</f>
        <v>0</v>
      </c>
    </row>
    <row r="38" spans="1:2" x14ac:dyDescent="0.25">
      <c r="A38">
        <v>17</v>
      </c>
      <c r="B38" s="8">
        <f>SUMIFS(T_Fahrten[Strecke (km)],T_Fahrten[Monat],Period_Month,T_Fahrten[Jahr],Period_Year,T_Fahrten[Datum],DATE(Period_Year,Period_Month,A38))</f>
        <v>0</v>
      </c>
    </row>
    <row r="39" spans="1:2" x14ac:dyDescent="0.25">
      <c r="A39">
        <v>18</v>
      </c>
      <c r="B39" s="8">
        <f>SUMIFS(T_Fahrten[Strecke (km)],T_Fahrten[Monat],Period_Month,T_Fahrten[Jahr],Period_Year,T_Fahrten[Datum],DATE(Period_Year,Period_Month,A39))</f>
        <v>0</v>
      </c>
    </row>
    <row r="40" spans="1:2" x14ac:dyDescent="0.25">
      <c r="A40">
        <v>19</v>
      </c>
      <c r="B40" s="8">
        <f>SUMIFS(T_Fahrten[Strecke (km)],T_Fahrten[Monat],Period_Month,T_Fahrten[Jahr],Period_Year,T_Fahrten[Datum],DATE(Period_Year,Period_Month,A40))</f>
        <v>122</v>
      </c>
    </row>
    <row r="41" spans="1:2" x14ac:dyDescent="0.25">
      <c r="A41">
        <v>20</v>
      </c>
      <c r="B41" s="8">
        <f>SUMIFS(T_Fahrten[Strecke (km)],T_Fahrten[Monat],Period_Month,T_Fahrten[Jahr],Period_Year,T_Fahrten[Datum],DATE(Period_Year,Period_Month,A41))</f>
        <v>27</v>
      </c>
    </row>
    <row r="42" spans="1:2" x14ac:dyDescent="0.25">
      <c r="A42">
        <v>21</v>
      </c>
      <c r="B42" s="8">
        <f>SUMIFS(T_Fahrten[Strecke (km)],T_Fahrten[Monat],Period_Month,T_Fahrten[Jahr],Period_Year,T_Fahrten[Datum],DATE(Period_Year,Period_Month,A42))</f>
        <v>0</v>
      </c>
    </row>
    <row r="43" spans="1:2" x14ac:dyDescent="0.25">
      <c r="A43">
        <v>22</v>
      </c>
      <c r="B43" s="8">
        <f>SUMIFS(T_Fahrten[Strecke (km)],T_Fahrten[Monat],Period_Month,T_Fahrten[Jahr],Period_Year,T_Fahrten[Datum],DATE(Period_Year,Period_Month,A43))</f>
        <v>15</v>
      </c>
    </row>
    <row r="44" spans="1:2" x14ac:dyDescent="0.25">
      <c r="A44">
        <v>23</v>
      </c>
      <c r="B44" s="8">
        <f>SUMIFS(T_Fahrten[Strecke (km)],T_Fahrten[Monat],Period_Month,T_Fahrten[Jahr],Period_Year,T_Fahrten[Datum],DATE(Period_Year,Period_Month,A44))</f>
        <v>0</v>
      </c>
    </row>
    <row r="45" spans="1:2" x14ac:dyDescent="0.25">
      <c r="A45">
        <v>24</v>
      </c>
      <c r="B45" s="8">
        <f>SUMIFS(T_Fahrten[Strecke (km)],T_Fahrten[Monat],Period_Month,T_Fahrten[Jahr],Period_Year,T_Fahrten[Datum],DATE(Period_Year,Period_Month,A45))</f>
        <v>0</v>
      </c>
    </row>
    <row r="46" spans="1:2" x14ac:dyDescent="0.25">
      <c r="A46">
        <v>25</v>
      </c>
      <c r="B46" s="8">
        <f>SUMIFS(T_Fahrten[Strecke (km)],T_Fahrten[Monat],Period_Month,T_Fahrten[Jahr],Period_Year,T_Fahrten[Datum],DATE(Period_Year,Period_Month,A46))</f>
        <v>0</v>
      </c>
    </row>
    <row r="47" spans="1:2" x14ac:dyDescent="0.25">
      <c r="A47">
        <v>26</v>
      </c>
      <c r="B47" s="8">
        <f>SUMIFS(T_Fahrten[Strecke (km)],T_Fahrten[Monat],Period_Month,T_Fahrten[Jahr],Period_Year,T_Fahrten[Datum],DATE(Period_Year,Period_Month,A47))</f>
        <v>0</v>
      </c>
    </row>
    <row r="48" spans="1:2" x14ac:dyDescent="0.25">
      <c r="A48">
        <v>27</v>
      </c>
      <c r="B48" s="8">
        <f>SUMIFS(T_Fahrten[Strecke (km)],T_Fahrten[Monat],Period_Month,T_Fahrten[Jahr],Period_Year,T_Fahrten[Datum],DATE(Period_Year,Period_Month,A48))</f>
        <v>0</v>
      </c>
    </row>
    <row r="49" spans="1:2" x14ac:dyDescent="0.25">
      <c r="A49">
        <v>28</v>
      </c>
      <c r="B49" s="8">
        <f>SUMIFS(T_Fahrten[Strecke (km)],T_Fahrten[Monat],Period_Month,T_Fahrten[Jahr],Period_Year,T_Fahrten[Datum],DATE(Period_Year,Period_Month,A49))</f>
        <v>0</v>
      </c>
    </row>
    <row r="50" spans="1:2" x14ac:dyDescent="0.25">
      <c r="A50">
        <v>29</v>
      </c>
      <c r="B50" s="8">
        <f>SUMIFS(T_Fahrten[Strecke (km)],T_Fahrten[Monat],Period_Month,T_Fahrten[Jahr],Period_Year,T_Fahrten[Datum],DATE(Period_Year,Period_Month,A50))</f>
        <v>0</v>
      </c>
    </row>
    <row r="51" spans="1:2" x14ac:dyDescent="0.25">
      <c r="A51">
        <v>30</v>
      </c>
      <c r="B51" s="8">
        <f>SUMIFS(T_Fahrten[Strecke (km)],T_Fahrten[Monat],Period_Month,T_Fahrten[Jahr],Period_Year,T_Fahrten[Datum],DATE(Period_Year,Period_Month,A51))</f>
        <v>0</v>
      </c>
    </row>
    <row r="52" spans="1:2" x14ac:dyDescent="0.25">
      <c r="A52">
        <v>31</v>
      </c>
      <c r="B52" s="8">
        <f>SUMIFS(T_Fahrten[Strecke (km)],T_Fahrten[Monat],Period_Month,T_Fahrten[Jahr],Period_Year,T_Fahrten[Datum],DATE(Period_Year,Period_Month,A52))</f>
        <v>0</v>
      </c>
    </row>
  </sheetData>
  <mergeCells count="1">
    <mergeCell ref="A1:H1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9</vt:i4>
      </vt:variant>
    </vt:vector>
  </HeadingPairs>
  <TitlesOfParts>
    <vt:vector size="13" baseType="lpstr">
      <vt:lpstr>Einstellungen</vt:lpstr>
      <vt:lpstr>Fahrtenbuch</vt:lpstr>
      <vt:lpstr>Abrechnung</vt:lpstr>
      <vt:lpstr>Übersicht</vt:lpstr>
      <vt:lpstr>Abrechnung!Área_de_impresión</vt:lpstr>
      <vt:lpstr>Fahrtenbuch!Área_de_impresión</vt:lpstr>
      <vt:lpstr>CurSymbol</vt:lpstr>
      <vt:lpstr>Period_Month</vt:lpstr>
      <vt:lpstr>Period_Year</vt:lpstr>
      <vt:lpstr>Project_List</vt:lpstr>
      <vt:lpstr>Purpose_List</vt:lpstr>
      <vt:lpstr>Rate_km</vt:lpstr>
      <vt:lpstr>VAT_Other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Sergio Jiménez Canales</cp:lastModifiedBy>
  <dcterms:created xsi:type="dcterms:W3CDTF">2025-08-29T08:06:11Z</dcterms:created>
  <dcterms:modified xsi:type="dcterms:W3CDTF">2025-08-29T08:34:13Z</dcterms:modified>
</cp:coreProperties>
</file>