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usiness case vorlage excel\"/>
    </mc:Choice>
  </mc:AlternateContent>
  <xr:revisionPtr revIDLastSave="0" documentId="13_ncr:1_{0387C55B-D956-4E2F-BA4C-3FFD7B384D5C}" xr6:coauthVersionLast="47" xr6:coauthVersionMax="47" xr10:uidLastSave="{00000000-0000-0000-0000-000000000000}"/>
  <bookViews>
    <workbookView xWindow="2835" yWindow="3225" windowWidth="22155" windowHeight="12000" xr2:uid="{00000000-000D-0000-FFFF-FFFF00000000}"/>
  </bookViews>
  <sheets>
    <sheet name="Eingabedaten" sheetId="1" r:id="rId1"/>
    <sheet name="Berechnungen" sheetId="2" r:id="rId2"/>
    <sheet name="Zusammenfassung_Charts" sheetId="3" r:id="rId3"/>
  </sheets>
  <definedNames>
    <definedName name="CAPEX">Eingabedaten!$B$3</definedName>
    <definedName name="DURATION">Eingabedaten!$B$6</definedName>
    <definedName name="OPEX">Eingabedaten!$B$4</definedName>
    <definedName name="RATE">Eingabedaten!$B$7</definedName>
    <definedName name="REVENUE">Eingabedaten!$B$5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" l="1"/>
  <c r="B35" i="2"/>
  <c r="B4" i="3" s="1"/>
  <c r="A32" i="2"/>
  <c r="D32" i="2" s="1"/>
  <c r="A31" i="2"/>
  <c r="D31" i="2" s="1"/>
  <c r="A30" i="2"/>
  <c r="D30" i="2" s="1"/>
  <c r="A29" i="2"/>
  <c r="D29" i="2" s="1"/>
  <c r="A28" i="2"/>
  <c r="D28" i="2" s="1"/>
  <c r="A27" i="2"/>
  <c r="D27" i="2" s="1"/>
  <c r="A26" i="2"/>
  <c r="D26" i="2" s="1"/>
  <c r="A25" i="2"/>
  <c r="D25" i="2" s="1"/>
  <c r="A24" i="2"/>
  <c r="D24" i="2" s="1"/>
  <c r="A23" i="2"/>
  <c r="D23" i="2" s="1"/>
  <c r="A22" i="2"/>
  <c r="B22" i="2" s="1"/>
  <c r="E22" i="2" s="1"/>
  <c r="A21" i="2"/>
  <c r="D21" i="2" s="1"/>
  <c r="A20" i="2"/>
  <c r="D20" i="2" s="1"/>
  <c r="A19" i="2"/>
  <c r="D19" i="2" s="1"/>
  <c r="A18" i="2"/>
  <c r="B18" i="2" s="1"/>
  <c r="E18" i="2" s="1"/>
  <c r="A17" i="2"/>
  <c r="D17" i="2" s="1"/>
  <c r="A16" i="2"/>
  <c r="D16" i="2" s="1"/>
  <c r="A15" i="2"/>
  <c r="D15" i="2" s="1"/>
  <c r="A14" i="2"/>
  <c r="B14" i="2" s="1"/>
  <c r="E14" i="2" s="1"/>
  <c r="A13" i="2"/>
  <c r="D13" i="2" s="1"/>
  <c r="A12" i="2"/>
  <c r="D12" i="2" s="1"/>
  <c r="A11" i="2"/>
  <c r="D11" i="2" s="1"/>
  <c r="A10" i="2"/>
  <c r="B10" i="2" s="1"/>
  <c r="E10" i="2" s="1"/>
  <c r="A9" i="2"/>
  <c r="D9" i="2" s="1"/>
  <c r="A8" i="2"/>
  <c r="D8" i="2" s="1"/>
  <c r="A7" i="2"/>
  <c r="D7" i="2" s="1"/>
  <c r="A6" i="2"/>
  <c r="B6" i="2" s="1"/>
  <c r="E6" i="2" s="1"/>
  <c r="A5" i="2"/>
  <c r="D5" i="2" s="1"/>
  <c r="A4" i="2"/>
  <c r="D4" i="2" s="1"/>
  <c r="A3" i="2"/>
  <c r="D3" i="2" s="1"/>
  <c r="A2" i="2"/>
  <c r="D2" i="2" s="1"/>
  <c r="B30" i="2" l="1"/>
  <c r="E30" i="2" s="1"/>
  <c r="B26" i="2"/>
  <c r="E26" i="2" s="1"/>
  <c r="C18" i="2"/>
  <c r="C26" i="2"/>
  <c r="C30" i="2"/>
  <c r="C6" i="2"/>
  <c r="C10" i="2"/>
  <c r="C14" i="2"/>
  <c r="C22" i="2"/>
  <c r="D6" i="2"/>
  <c r="D10" i="2"/>
  <c r="D14" i="2"/>
  <c r="D18" i="2"/>
  <c r="D22" i="2"/>
  <c r="E2" i="2"/>
  <c r="C35" i="2" s="1"/>
  <c r="B5" i="3" s="1"/>
  <c r="B31" i="2"/>
  <c r="E31" i="2" s="1"/>
  <c r="C31" i="2"/>
  <c r="B3" i="2"/>
  <c r="E3" i="2" s="1"/>
  <c r="B7" i="2"/>
  <c r="E7" i="2" s="1"/>
  <c r="B11" i="2"/>
  <c r="E11" i="2" s="1"/>
  <c r="B15" i="2"/>
  <c r="E15" i="2" s="1"/>
  <c r="B19" i="2"/>
  <c r="E19" i="2" s="1"/>
  <c r="B23" i="2"/>
  <c r="E23" i="2" s="1"/>
  <c r="B27" i="2"/>
  <c r="E27" i="2" s="1"/>
  <c r="C3" i="2"/>
  <c r="C7" i="2"/>
  <c r="C11" i="2"/>
  <c r="C15" i="2"/>
  <c r="C19" i="2"/>
  <c r="C23" i="2"/>
  <c r="C27" i="2"/>
  <c r="B4" i="2"/>
  <c r="E4" i="2" s="1"/>
  <c r="B8" i="2"/>
  <c r="E8" i="2" s="1"/>
  <c r="B12" i="2"/>
  <c r="E12" i="2" s="1"/>
  <c r="B16" i="2"/>
  <c r="E16" i="2" s="1"/>
  <c r="B20" i="2"/>
  <c r="E20" i="2" s="1"/>
  <c r="B24" i="2"/>
  <c r="E24" i="2" s="1"/>
  <c r="B28" i="2"/>
  <c r="E28" i="2" s="1"/>
  <c r="B32" i="2"/>
  <c r="E32" i="2" s="1"/>
  <c r="C32" i="2"/>
  <c r="C4" i="2"/>
  <c r="C8" i="2"/>
  <c r="C12" i="2"/>
  <c r="C16" i="2"/>
  <c r="C20" i="2"/>
  <c r="C24" i="2"/>
  <c r="C28" i="2"/>
  <c r="B5" i="2"/>
  <c r="E5" i="2" s="1"/>
  <c r="B9" i="2"/>
  <c r="E9" i="2" s="1"/>
  <c r="B13" i="2"/>
  <c r="E13" i="2" s="1"/>
  <c r="B17" i="2"/>
  <c r="E17" i="2" s="1"/>
  <c r="B21" i="2"/>
  <c r="E21" i="2" s="1"/>
  <c r="B25" i="2"/>
  <c r="E25" i="2" s="1"/>
  <c r="B29" i="2"/>
  <c r="E29" i="2" s="1"/>
  <c r="C5" i="2"/>
  <c r="C9" i="2"/>
  <c r="C13" i="2"/>
  <c r="C17" i="2"/>
  <c r="C21" i="2"/>
  <c r="C25" i="2"/>
  <c r="C29" i="2"/>
  <c r="A35" i="2" l="1"/>
  <c r="B3" i="3" s="1"/>
</calcChain>
</file>

<file path=xl/sharedStrings.xml><?xml version="1.0" encoding="utf-8"?>
<sst xmlns="http://schemas.openxmlformats.org/spreadsheetml/2006/main" count="20" uniqueCount="17">
  <si>
    <t>Parameter</t>
  </si>
  <si>
    <t>Wert</t>
  </si>
  <si>
    <t>Projektname</t>
  </si>
  <si>
    <t>Anfangsinvestition (CAPEX)</t>
  </si>
  <si>
    <t>Jährliche Betriebskosten (OPEX)</t>
  </si>
  <si>
    <t>Jährliche Einnahmen</t>
  </si>
  <si>
    <t>Projektlaufzeit (Jahre)</t>
  </si>
  <si>
    <t>Diskontsatz (%)</t>
  </si>
  <si>
    <t>Jahr</t>
  </si>
  <si>
    <t>Netto-Cashflow</t>
  </si>
  <si>
    <t>Diskont­faktor</t>
  </si>
  <si>
    <t>Barwert</t>
  </si>
  <si>
    <t>Kumulierte Cashflows</t>
  </si>
  <si>
    <t>Kapitalwert (NPV)</t>
  </si>
  <si>
    <t>Interner Zinsfuß (IRR)</t>
  </si>
  <si>
    <t>Amortisationsdauer (Jahre)</t>
  </si>
  <si>
    <t>Business-Case KPI-Übersicht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</si>
</sst>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Green]\€#,##0;[Red]\-\€#,##0"/>
  </numFmts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008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F2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0" xfId="0" applyFill="1"/>
    <xf numFmtId="1" fontId="0" fillId="0" borderId="0" xfId="0" applyNumberFormat="1"/>
    <xf numFmtId="164" fontId="0" fillId="0" borderId="0" xfId="0" applyNumberFormat="1"/>
    <xf numFmtId="10" fontId="0" fillId="0" borderId="0" xfId="0" applyNumberFormat="1"/>
    <xf numFmtId="164" fontId="2" fillId="0" borderId="0" xfId="0" applyNumberFormat="1" applyFont="1"/>
    <xf numFmtId="0" fontId="1" fillId="2" borderId="1" xfId="0" applyFont="1" applyFill="1" applyBorder="1" applyAlignment="1">
      <alignment horizontal="right" vertical="center"/>
    </xf>
  </cellXfs>
  <cellStyles count="1">
    <cellStyle name="Normal" xfId="0" builtinId="0"/>
  </cellStyles>
  <dxfs count="2">
    <dxf>
      <fill>
        <patternFill>
          <bgColor rgb="FFF4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2EF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Netto-Cashflow pro Jahr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Netto-Cashflow</c:v>
          </c:tx>
          <c:spPr>
            <a:solidFill>
              <a:srgbClr val="4F81BD"/>
            </a:solidFill>
            <a:ln>
              <a:solidFill>
                <a:srgbClr val="385D8A"/>
              </a:solidFill>
            </a:ln>
          </c:spPr>
          <c:invertIfNegative val="0"/>
          <c:cat>
            <c:strRef>
              <c:f>Berechnungen!$A$2:$A$32</c:f>
              <c:strCache>
                <c:ptCount val="1"/>
                <c:pt idx="0">
                  <c:v>0</c:v>
                </c:pt>
              </c:strCache>
            </c:strRef>
          </c:cat>
          <c:val>
            <c:numRef>
              <c:f>Berechnungen!$B$2:$B$32</c:f>
              <c:numCache>
                <c:formatCode>[Green]\€#,##0;[Red]\-\€#,##0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8A-4C70-BFBA-3D507F44F5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Jahr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Cashflow (€)</a:t>
                </a:r>
              </a:p>
            </c:rich>
          </c:tx>
          <c:overlay val="0"/>
        </c:title>
        <c:numFmt formatCode="[Green]\€#,##0;[Red]\-\€#,##0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</xdr:row>
      <xdr:rowOff>28575</xdr:rowOff>
    </xdr:from>
    <xdr:to>
      <xdr:col>1</xdr:col>
      <xdr:colOff>2362200</xdr:colOff>
      <xdr:row>23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workbookViewId="0">
      <selection activeCell="J19" sqref="J19"/>
    </sheetView>
  </sheetViews>
  <sheetFormatPr baseColWidth="10" defaultColWidth="9.140625" defaultRowHeight="15" x14ac:dyDescent="0.25"/>
  <cols>
    <col min="1" max="1" width="30.7109375" customWidth="1"/>
    <col min="2" max="2" width="25.710937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7" t="s">
        <v>2</v>
      </c>
      <c r="B2" s="2"/>
    </row>
    <row r="3" spans="1:2" x14ac:dyDescent="0.25">
      <c r="A3" s="7" t="s">
        <v>3</v>
      </c>
      <c r="B3" s="2"/>
    </row>
    <row r="4" spans="1:2" x14ac:dyDescent="0.25">
      <c r="A4" s="7" t="s">
        <v>4</v>
      </c>
      <c r="B4" s="2"/>
    </row>
    <row r="5" spans="1:2" x14ac:dyDescent="0.25">
      <c r="A5" s="7" t="s">
        <v>5</v>
      </c>
      <c r="B5" s="2"/>
    </row>
    <row r="6" spans="1:2" x14ac:dyDescent="0.25">
      <c r="A6" s="7" t="s">
        <v>6</v>
      </c>
      <c r="B6" s="2"/>
    </row>
    <row r="7" spans="1:2" x14ac:dyDescent="0.25">
      <c r="A7" s="7" t="s">
        <v>7</v>
      </c>
      <c r="B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5"/>
  <sheetViews>
    <sheetView workbookViewId="0">
      <pane ySplit="1" topLeftCell="A2" activePane="bottomLeft" state="frozen"/>
      <selection pane="bottomLeft" activeCell="L22" sqref="L22"/>
    </sheetView>
  </sheetViews>
  <sheetFormatPr baseColWidth="10" defaultColWidth="9.140625" defaultRowHeight="15" x14ac:dyDescent="0.25"/>
  <cols>
    <col min="1" max="5" width="20.7109375" customWidth="1"/>
  </cols>
  <sheetData>
    <row r="1" spans="1:5" x14ac:dyDescent="0.25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</row>
    <row r="2" spans="1:5" x14ac:dyDescent="0.25">
      <c r="A2" s="3">
        <f>0</f>
        <v>0</v>
      </c>
      <c r="B2" s="6">
        <f>-CAPEX</f>
        <v>0</v>
      </c>
      <c r="C2" s="5">
        <v>1</v>
      </c>
      <c r="D2" s="4">
        <f t="shared" ref="D2:D32" si="0">IF(A2="","",B2*C2)</f>
        <v>0</v>
      </c>
      <c r="E2" s="4">
        <f>B2</f>
        <v>0</v>
      </c>
    </row>
    <row r="3" spans="1:5" x14ac:dyDescent="0.25">
      <c r="A3" s="3" t="str">
        <f>IF(1&gt;DURATION,"",1)</f>
        <v/>
      </c>
      <c r="B3" s="4" t="str">
        <f t="shared" ref="B3:B32" si="1">IF(A3="","",REVENUE-OPEX)</f>
        <v/>
      </c>
      <c r="C3" s="5" t="str">
        <f t="shared" ref="C3:C32" si="2">IF(A3="","",1/(1+RATE)^A3)</f>
        <v/>
      </c>
      <c r="D3" s="4" t="str">
        <f t="shared" si="0"/>
        <v/>
      </c>
      <c r="E3" s="4" t="str">
        <f t="shared" ref="E3:E32" si="3">IF(B3="","",E2+B3)</f>
        <v/>
      </c>
    </row>
    <row r="4" spans="1:5" x14ac:dyDescent="0.25">
      <c r="A4" s="3" t="str">
        <f>IF(2&gt;DURATION,"",2)</f>
        <v/>
      </c>
      <c r="B4" s="4" t="str">
        <f t="shared" si="1"/>
        <v/>
      </c>
      <c r="C4" s="5" t="str">
        <f t="shared" si="2"/>
        <v/>
      </c>
      <c r="D4" s="4" t="str">
        <f t="shared" si="0"/>
        <v/>
      </c>
      <c r="E4" s="4" t="str">
        <f t="shared" si="3"/>
        <v/>
      </c>
    </row>
    <row r="5" spans="1:5" x14ac:dyDescent="0.25">
      <c r="A5" s="3" t="str">
        <f>IF(3&gt;DURATION,"",3)</f>
        <v/>
      </c>
      <c r="B5" s="4" t="str">
        <f t="shared" si="1"/>
        <v/>
      </c>
      <c r="C5" s="5" t="str">
        <f t="shared" si="2"/>
        <v/>
      </c>
      <c r="D5" s="4" t="str">
        <f t="shared" si="0"/>
        <v/>
      </c>
      <c r="E5" s="4" t="str">
        <f t="shared" si="3"/>
        <v/>
      </c>
    </row>
    <row r="6" spans="1:5" x14ac:dyDescent="0.25">
      <c r="A6" s="3" t="str">
        <f>IF(4&gt;DURATION,"",4)</f>
        <v/>
      </c>
      <c r="B6" s="4" t="str">
        <f t="shared" si="1"/>
        <v/>
      </c>
      <c r="C6" s="5" t="str">
        <f t="shared" si="2"/>
        <v/>
      </c>
      <c r="D6" s="4" t="str">
        <f t="shared" si="0"/>
        <v/>
      </c>
      <c r="E6" s="4" t="str">
        <f t="shared" si="3"/>
        <v/>
      </c>
    </row>
    <row r="7" spans="1:5" x14ac:dyDescent="0.25">
      <c r="A7" s="3" t="str">
        <f>IF(5&gt;DURATION,"",5)</f>
        <v/>
      </c>
      <c r="B7" s="4" t="str">
        <f t="shared" si="1"/>
        <v/>
      </c>
      <c r="C7" s="5" t="str">
        <f t="shared" si="2"/>
        <v/>
      </c>
      <c r="D7" s="4" t="str">
        <f t="shared" si="0"/>
        <v/>
      </c>
      <c r="E7" s="4" t="str">
        <f t="shared" si="3"/>
        <v/>
      </c>
    </row>
    <row r="8" spans="1:5" x14ac:dyDescent="0.25">
      <c r="A8" s="3" t="str">
        <f>IF(6&gt;DURATION,"",6)</f>
        <v/>
      </c>
      <c r="B8" s="4" t="str">
        <f t="shared" si="1"/>
        <v/>
      </c>
      <c r="C8" s="5" t="str">
        <f t="shared" si="2"/>
        <v/>
      </c>
      <c r="D8" s="4" t="str">
        <f t="shared" si="0"/>
        <v/>
      </c>
      <c r="E8" s="4" t="str">
        <f t="shared" si="3"/>
        <v/>
      </c>
    </row>
    <row r="9" spans="1:5" x14ac:dyDescent="0.25">
      <c r="A9" s="3" t="str">
        <f>IF(7&gt;DURATION,"",7)</f>
        <v/>
      </c>
      <c r="B9" s="4" t="str">
        <f t="shared" si="1"/>
        <v/>
      </c>
      <c r="C9" s="5" t="str">
        <f t="shared" si="2"/>
        <v/>
      </c>
      <c r="D9" s="4" t="str">
        <f t="shared" si="0"/>
        <v/>
      </c>
      <c r="E9" s="4" t="str">
        <f t="shared" si="3"/>
        <v/>
      </c>
    </row>
    <row r="10" spans="1:5" x14ac:dyDescent="0.25">
      <c r="A10" s="3" t="str">
        <f>IF(8&gt;DURATION,"",8)</f>
        <v/>
      </c>
      <c r="B10" s="4" t="str">
        <f t="shared" si="1"/>
        <v/>
      </c>
      <c r="C10" s="5" t="str">
        <f t="shared" si="2"/>
        <v/>
      </c>
      <c r="D10" s="4" t="str">
        <f t="shared" si="0"/>
        <v/>
      </c>
      <c r="E10" s="4" t="str">
        <f t="shared" si="3"/>
        <v/>
      </c>
    </row>
    <row r="11" spans="1:5" x14ac:dyDescent="0.25">
      <c r="A11" s="3" t="str">
        <f>IF(9&gt;DURATION,"",9)</f>
        <v/>
      </c>
      <c r="B11" s="4" t="str">
        <f t="shared" si="1"/>
        <v/>
      </c>
      <c r="C11" s="5" t="str">
        <f t="shared" si="2"/>
        <v/>
      </c>
      <c r="D11" s="4" t="str">
        <f t="shared" si="0"/>
        <v/>
      </c>
      <c r="E11" s="4" t="str">
        <f t="shared" si="3"/>
        <v/>
      </c>
    </row>
    <row r="12" spans="1:5" x14ac:dyDescent="0.25">
      <c r="A12" s="3" t="str">
        <f>IF(10&gt;DURATION,"",10)</f>
        <v/>
      </c>
      <c r="B12" s="4" t="str">
        <f t="shared" si="1"/>
        <v/>
      </c>
      <c r="C12" s="5" t="str">
        <f t="shared" si="2"/>
        <v/>
      </c>
      <c r="D12" s="4" t="str">
        <f t="shared" si="0"/>
        <v/>
      </c>
      <c r="E12" s="4" t="str">
        <f t="shared" si="3"/>
        <v/>
      </c>
    </row>
    <row r="13" spans="1:5" x14ac:dyDescent="0.25">
      <c r="A13" s="3" t="str">
        <f>IF(11&gt;DURATION,"",11)</f>
        <v/>
      </c>
      <c r="B13" s="4" t="str">
        <f t="shared" si="1"/>
        <v/>
      </c>
      <c r="C13" s="5" t="str">
        <f t="shared" si="2"/>
        <v/>
      </c>
      <c r="D13" s="4" t="str">
        <f t="shared" si="0"/>
        <v/>
      </c>
      <c r="E13" s="4" t="str">
        <f t="shared" si="3"/>
        <v/>
      </c>
    </row>
    <row r="14" spans="1:5" x14ac:dyDescent="0.25">
      <c r="A14" s="3" t="str">
        <f>IF(12&gt;DURATION,"",12)</f>
        <v/>
      </c>
      <c r="B14" s="4" t="str">
        <f t="shared" si="1"/>
        <v/>
      </c>
      <c r="C14" s="5" t="str">
        <f t="shared" si="2"/>
        <v/>
      </c>
      <c r="D14" s="4" t="str">
        <f t="shared" si="0"/>
        <v/>
      </c>
      <c r="E14" s="4" t="str">
        <f t="shared" si="3"/>
        <v/>
      </c>
    </row>
    <row r="15" spans="1:5" x14ac:dyDescent="0.25">
      <c r="A15" s="3" t="str">
        <f>IF(13&gt;DURATION,"",13)</f>
        <v/>
      </c>
      <c r="B15" s="4" t="str">
        <f t="shared" si="1"/>
        <v/>
      </c>
      <c r="C15" s="5" t="str">
        <f t="shared" si="2"/>
        <v/>
      </c>
      <c r="D15" s="4" t="str">
        <f t="shared" si="0"/>
        <v/>
      </c>
      <c r="E15" s="4" t="str">
        <f t="shared" si="3"/>
        <v/>
      </c>
    </row>
    <row r="16" spans="1:5" x14ac:dyDescent="0.25">
      <c r="A16" s="3" t="str">
        <f>IF(14&gt;DURATION,"",14)</f>
        <v/>
      </c>
      <c r="B16" s="4" t="str">
        <f t="shared" si="1"/>
        <v/>
      </c>
      <c r="C16" s="5" t="str">
        <f t="shared" si="2"/>
        <v/>
      </c>
      <c r="D16" s="4" t="str">
        <f t="shared" si="0"/>
        <v/>
      </c>
      <c r="E16" s="4" t="str">
        <f t="shared" si="3"/>
        <v/>
      </c>
    </row>
    <row r="17" spans="1:5" x14ac:dyDescent="0.25">
      <c r="A17" s="3" t="str">
        <f>IF(15&gt;DURATION,"",15)</f>
        <v/>
      </c>
      <c r="B17" s="4" t="str">
        <f t="shared" si="1"/>
        <v/>
      </c>
      <c r="C17" s="5" t="str">
        <f t="shared" si="2"/>
        <v/>
      </c>
      <c r="D17" s="4" t="str">
        <f t="shared" si="0"/>
        <v/>
      </c>
      <c r="E17" s="4" t="str">
        <f t="shared" si="3"/>
        <v/>
      </c>
    </row>
    <row r="18" spans="1:5" x14ac:dyDescent="0.25">
      <c r="A18" s="3" t="str">
        <f>IF(16&gt;DURATION,"",16)</f>
        <v/>
      </c>
      <c r="B18" s="4" t="str">
        <f t="shared" si="1"/>
        <v/>
      </c>
      <c r="C18" s="5" t="str">
        <f t="shared" si="2"/>
        <v/>
      </c>
      <c r="D18" s="4" t="str">
        <f t="shared" si="0"/>
        <v/>
      </c>
      <c r="E18" s="4" t="str">
        <f t="shared" si="3"/>
        <v/>
      </c>
    </row>
    <row r="19" spans="1:5" x14ac:dyDescent="0.25">
      <c r="A19" s="3" t="str">
        <f>IF(17&gt;DURATION,"",17)</f>
        <v/>
      </c>
      <c r="B19" s="4" t="str">
        <f t="shared" si="1"/>
        <v/>
      </c>
      <c r="C19" s="5" t="str">
        <f t="shared" si="2"/>
        <v/>
      </c>
      <c r="D19" s="4" t="str">
        <f t="shared" si="0"/>
        <v/>
      </c>
      <c r="E19" s="4" t="str">
        <f t="shared" si="3"/>
        <v/>
      </c>
    </row>
    <row r="20" spans="1:5" x14ac:dyDescent="0.25">
      <c r="A20" s="3" t="str">
        <f>IF(18&gt;DURATION,"",18)</f>
        <v/>
      </c>
      <c r="B20" s="4" t="str">
        <f t="shared" si="1"/>
        <v/>
      </c>
      <c r="C20" s="5" t="str">
        <f t="shared" si="2"/>
        <v/>
      </c>
      <c r="D20" s="4" t="str">
        <f t="shared" si="0"/>
        <v/>
      </c>
      <c r="E20" s="4" t="str">
        <f t="shared" si="3"/>
        <v/>
      </c>
    </row>
    <row r="21" spans="1:5" x14ac:dyDescent="0.25">
      <c r="A21" s="3" t="str">
        <f>IF(19&gt;DURATION,"",19)</f>
        <v/>
      </c>
      <c r="B21" s="4" t="str">
        <f t="shared" si="1"/>
        <v/>
      </c>
      <c r="C21" s="5" t="str">
        <f t="shared" si="2"/>
        <v/>
      </c>
      <c r="D21" s="4" t="str">
        <f t="shared" si="0"/>
        <v/>
      </c>
      <c r="E21" s="4" t="str">
        <f t="shared" si="3"/>
        <v/>
      </c>
    </row>
    <row r="22" spans="1:5" x14ac:dyDescent="0.25">
      <c r="A22" s="3" t="str">
        <f>IF(20&gt;DURATION,"",20)</f>
        <v/>
      </c>
      <c r="B22" s="4" t="str">
        <f t="shared" si="1"/>
        <v/>
      </c>
      <c r="C22" s="5" t="str">
        <f t="shared" si="2"/>
        <v/>
      </c>
      <c r="D22" s="4" t="str">
        <f t="shared" si="0"/>
        <v/>
      </c>
      <c r="E22" s="4" t="str">
        <f t="shared" si="3"/>
        <v/>
      </c>
    </row>
    <row r="23" spans="1:5" x14ac:dyDescent="0.25">
      <c r="A23" s="3" t="str">
        <f>IF(21&gt;DURATION,"",21)</f>
        <v/>
      </c>
      <c r="B23" s="4" t="str">
        <f t="shared" si="1"/>
        <v/>
      </c>
      <c r="C23" s="5" t="str">
        <f t="shared" si="2"/>
        <v/>
      </c>
      <c r="D23" s="4" t="str">
        <f t="shared" si="0"/>
        <v/>
      </c>
      <c r="E23" s="4" t="str">
        <f t="shared" si="3"/>
        <v/>
      </c>
    </row>
    <row r="24" spans="1:5" x14ac:dyDescent="0.25">
      <c r="A24" s="3" t="str">
        <f>IF(22&gt;DURATION,"",22)</f>
        <v/>
      </c>
      <c r="B24" s="4" t="str">
        <f t="shared" si="1"/>
        <v/>
      </c>
      <c r="C24" s="5" t="str">
        <f t="shared" si="2"/>
        <v/>
      </c>
      <c r="D24" s="4" t="str">
        <f t="shared" si="0"/>
        <v/>
      </c>
      <c r="E24" s="4" t="str">
        <f t="shared" si="3"/>
        <v/>
      </c>
    </row>
    <row r="25" spans="1:5" x14ac:dyDescent="0.25">
      <c r="A25" s="3" t="str">
        <f>IF(23&gt;DURATION,"",23)</f>
        <v/>
      </c>
      <c r="B25" s="4" t="str">
        <f t="shared" si="1"/>
        <v/>
      </c>
      <c r="C25" s="5" t="str">
        <f t="shared" si="2"/>
        <v/>
      </c>
      <c r="D25" s="4" t="str">
        <f t="shared" si="0"/>
        <v/>
      </c>
      <c r="E25" s="4" t="str">
        <f t="shared" si="3"/>
        <v/>
      </c>
    </row>
    <row r="26" spans="1:5" x14ac:dyDescent="0.25">
      <c r="A26" s="3" t="str">
        <f>IF(24&gt;DURATION,"",24)</f>
        <v/>
      </c>
      <c r="B26" s="4" t="str">
        <f t="shared" si="1"/>
        <v/>
      </c>
      <c r="C26" s="5" t="str">
        <f t="shared" si="2"/>
        <v/>
      </c>
      <c r="D26" s="4" t="str">
        <f t="shared" si="0"/>
        <v/>
      </c>
      <c r="E26" s="4" t="str">
        <f t="shared" si="3"/>
        <v/>
      </c>
    </row>
    <row r="27" spans="1:5" x14ac:dyDescent="0.25">
      <c r="A27" s="3" t="str">
        <f>IF(25&gt;DURATION,"",25)</f>
        <v/>
      </c>
      <c r="B27" s="4" t="str">
        <f t="shared" si="1"/>
        <v/>
      </c>
      <c r="C27" s="5" t="str">
        <f t="shared" si="2"/>
        <v/>
      </c>
      <c r="D27" s="4" t="str">
        <f t="shared" si="0"/>
        <v/>
      </c>
      <c r="E27" s="4" t="str">
        <f t="shared" si="3"/>
        <v/>
      </c>
    </row>
    <row r="28" spans="1:5" x14ac:dyDescent="0.25">
      <c r="A28" s="3" t="str">
        <f>IF(26&gt;DURATION,"",26)</f>
        <v/>
      </c>
      <c r="B28" s="4" t="str">
        <f t="shared" si="1"/>
        <v/>
      </c>
      <c r="C28" s="5" t="str">
        <f t="shared" si="2"/>
        <v/>
      </c>
      <c r="D28" s="4" t="str">
        <f t="shared" si="0"/>
        <v/>
      </c>
      <c r="E28" s="4" t="str">
        <f t="shared" si="3"/>
        <v/>
      </c>
    </row>
    <row r="29" spans="1:5" x14ac:dyDescent="0.25">
      <c r="A29" s="3" t="str">
        <f>IF(27&gt;DURATION,"",27)</f>
        <v/>
      </c>
      <c r="B29" s="4" t="str">
        <f t="shared" si="1"/>
        <v/>
      </c>
      <c r="C29" s="5" t="str">
        <f t="shared" si="2"/>
        <v/>
      </c>
      <c r="D29" s="4" t="str">
        <f t="shared" si="0"/>
        <v/>
      </c>
      <c r="E29" s="4" t="str">
        <f t="shared" si="3"/>
        <v/>
      </c>
    </row>
    <row r="30" spans="1:5" x14ac:dyDescent="0.25">
      <c r="A30" s="3" t="str">
        <f>IF(28&gt;DURATION,"",28)</f>
        <v/>
      </c>
      <c r="B30" s="4" t="str">
        <f t="shared" si="1"/>
        <v/>
      </c>
      <c r="C30" s="5" t="str">
        <f t="shared" si="2"/>
        <v/>
      </c>
      <c r="D30" s="4" t="str">
        <f t="shared" si="0"/>
        <v/>
      </c>
      <c r="E30" s="4" t="str">
        <f t="shared" si="3"/>
        <v/>
      </c>
    </row>
    <row r="31" spans="1:5" x14ac:dyDescent="0.25">
      <c r="A31" s="3" t="str">
        <f>IF(29&gt;DURATION,"",29)</f>
        <v/>
      </c>
      <c r="B31" s="4" t="str">
        <f t="shared" si="1"/>
        <v/>
      </c>
      <c r="C31" s="5" t="str">
        <f t="shared" si="2"/>
        <v/>
      </c>
      <c r="D31" s="4" t="str">
        <f t="shared" si="0"/>
        <v/>
      </c>
      <c r="E31" s="4" t="str">
        <f t="shared" si="3"/>
        <v/>
      </c>
    </row>
    <row r="32" spans="1:5" x14ac:dyDescent="0.25">
      <c r="A32" s="3" t="str">
        <f>IF(30&gt;DURATION,"",30)</f>
        <v/>
      </c>
      <c r="B32" s="4" t="str">
        <f t="shared" si="1"/>
        <v/>
      </c>
      <c r="C32" s="5" t="str">
        <f t="shared" si="2"/>
        <v/>
      </c>
      <c r="D32" s="4" t="str">
        <f t="shared" si="0"/>
        <v/>
      </c>
      <c r="E32" s="4" t="str">
        <f t="shared" si="3"/>
        <v/>
      </c>
    </row>
    <row r="34" spans="1:3" x14ac:dyDescent="0.25">
      <c r="A34" s="1" t="s">
        <v>13</v>
      </c>
      <c r="B34" s="1" t="s">
        <v>14</v>
      </c>
      <c r="C34" s="1" t="s">
        <v>15</v>
      </c>
    </row>
    <row r="35" spans="1:3" x14ac:dyDescent="0.25">
      <c r="A35" s="4">
        <f>NPV(RATE,B3:INDEX(B3:B32,DURATION))+B2</f>
        <v>0</v>
      </c>
      <c r="B35" s="5" t="e">
        <f>IRR(B2:INDEX(B2:B32,DURATION+1))</f>
        <v>#NUM!</v>
      </c>
      <c r="C35" s="3">
        <f>IFERROR(MATCH(TRUE,INDEX($E$2:$E$32&gt;=0,0),0)-1,"&gt; Laufzeit")</f>
        <v>0</v>
      </c>
    </row>
  </sheetData>
  <conditionalFormatting sqref="B2:B32">
    <cfRule type="cellIs" dxfId="1" priority="1" operator="greaterThanOrEqual">
      <formula>0</formula>
    </cfRule>
    <cfRule type="cellIs" dxfId="0" priority="2" operator="lessThan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5"/>
  <sheetViews>
    <sheetView workbookViewId="0">
      <selection activeCell="O18" sqref="O18"/>
    </sheetView>
  </sheetViews>
  <sheetFormatPr baseColWidth="10" defaultColWidth="9.140625" defaultRowHeight="15" x14ac:dyDescent="0.25"/>
  <cols>
    <col min="1" max="2" width="35.7109375" customWidth="1"/>
  </cols>
  <sheetData>
    <row r="1" spans="1:2" ht="20.100000000000001" customHeight="1" x14ac:dyDescent="0.25">
      <c r="A1" s="1" t="s">
        <v>16</v>
      </c>
    </row>
    <row r="3" spans="1:2" x14ac:dyDescent="0.25">
      <c r="A3" t="s">
        <v>13</v>
      </c>
      <c r="B3">
        <f>Berechnungen!A35</f>
        <v>0</v>
      </c>
    </row>
    <row r="4" spans="1:2" x14ac:dyDescent="0.25">
      <c r="A4" t="s">
        <v>14</v>
      </c>
      <c r="B4" t="e">
        <f>Berechnungen!B35</f>
        <v>#NUM!</v>
      </c>
    </row>
    <row r="5" spans="1:2" x14ac:dyDescent="0.25">
      <c r="A5" t="s">
        <v>15</v>
      </c>
      <c r="B5">
        <f>Berechnungen!C35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Eingabedaten</vt:lpstr>
      <vt:lpstr>Berechnungen</vt:lpstr>
      <vt:lpstr>Zusammenfassung_Charts</vt:lpstr>
      <vt:lpstr>CAPEX</vt:lpstr>
      <vt:lpstr>DURATION</vt:lpstr>
      <vt:lpstr>OPEX</vt:lpstr>
      <vt:lpstr>RATE</vt:lpstr>
      <vt:lpstr>REVENUE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2025-08-12T09:58:04Z</dcterms:created>
  <dcterms:modified xsi:type="dcterms:W3CDTF">2025-08-12T10:09:34Z</dcterms:modified>
</cp:coreProperties>
</file>